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njiga\OneDrive - Sveučilište u Zagrebu, Geotehnički fakultet\Radna površina\"/>
    </mc:Choice>
  </mc:AlternateContent>
  <xr:revisionPtr revIDLastSave="0" documentId="13_ncr:1_{F81A4FB2-6BD5-4DDB-BC74-072EDFFC9982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POSEBNI DIO" sheetId="7" r:id="rId1"/>
  </sheets>
  <definedNames>
    <definedName name="_xlnm._FilterDatabase" localSheetId="0" hidden="1">'POSEBNI DIO'!$A$11:$G$107</definedName>
    <definedName name="_xlnm.Print_Area" localSheetId="0">'POSEBNI DIO'!$A:$G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7" l="1"/>
  <c r="C35" i="7"/>
  <c r="C20" i="7"/>
  <c r="D19" i="7"/>
  <c r="F54" i="7" l="1"/>
  <c r="G54" i="7"/>
  <c r="E54" i="7"/>
  <c r="D17" i="7"/>
  <c r="D16" i="7"/>
  <c r="D25" i="7"/>
  <c r="E25" i="7"/>
  <c r="F25" i="7"/>
  <c r="G25" i="7"/>
  <c r="D24" i="7"/>
  <c r="E24" i="7"/>
  <c r="F24" i="7"/>
  <c r="G24" i="7"/>
  <c r="C25" i="7"/>
  <c r="C24" i="7"/>
  <c r="C115" i="7" l="1"/>
  <c r="C114" i="7" s="1"/>
  <c r="G115" i="7"/>
  <c r="F115" i="7"/>
  <c r="F114" i="7" s="1"/>
  <c r="E115" i="7"/>
  <c r="E114" i="7" s="1"/>
  <c r="D115" i="7"/>
  <c r="D114" i="7" s="1"/>
  <c r="G114" i="7"/>
  <c r="G109" i="7"/>
  <c r="G108" i="7" s="1"/>
  <c r="F109" i="7"/>
  <c r="F108" i="7" s="1"/>
  <c r="E109" i="7"/>
  <c r="E108" i="7" s="1"/>
  <c r="D109" i="7"/>
  <c r="D108" i="7" s="1"/>
  <c r="C109" i="7"/>
  <c r="C108" i="7" s="1"/>
  <c r="C19" i="7" l="1"/>
  <c r="C17" i="7"/>
  <c r="C54" i="7"/>
  <c r="D54" i="7" l="1"/>
  <c r="E28" i="7"/>
  <c r="E21" i="7"/>
  <c r="E20" i="7" l="1"/>
  <c r="E12" i="7"/>
  <c r="E59" i="7"/>
  <c r="F59" i="7"/>
  <c r="G59" i="7"/>
  <c r="E42" i="7"/>
  <c r="F42" i="7"/>
  <c r="G42" i="7"/>
  <c r="E36" i="7"/>
  <c r="F36" i="7"/>
  <c r="G36" i="7"/>
  <c r="E27" i="7"/>
  <c r="G35" i="7" l="1"/>
  <c r="F13" i="7"/>
  <c r="F35" i="7"/>
  <c r="E35" i="7"/>
  <c r="E19" i="7" s="1"/>
  <c r="C84" i="7"/>
  <c r="C72" i="7"/>
  <c r="C96" i="7"/>
  <c r="C42" i="7"/>
  <c r="C36" i="7"/>
  <c r="D84" i="7"/>
  <c r="C59" i="7" l="1"/>
  <c r="D96" i="7" l="1"/>
  <c r="E96" i="7" l="1"/>
  <c r="F96" i="7"/>
  <c r="G96" i="7"/>
  <c r="E84" i="7"/>
  <c r="E16" i="7" s="1"/>
  <c r="F84" i="7"/>
  <c r="F16" i="7" s="1"/>
  <c r="G84" i="7"/>
  <c r="G16" i="7" s="1"/>
  <c r="D72" i="7"/>
  <c r="D15" i="7" s="1"/>
  <c r="E72" i="7"/>
  <c r="F72" i="7"/>
  <c r="F15" i="7" s="1"/>
  <c r="G72" i="7"/>
  <c r="C71" i="7"/>
  <c r="D59" i="7"/>
  <c r="D18" i="7" s="1"/>
  <c r="D42" i="7"/>
  <c r="D14" i="7" s="1"/>
  <c r="E14" i="7"/>
  <c r="F14" i="7"/>
  <c r="C14" i="7"/>
  <c r="D36" i="7"/>
  <c r="G13" i="7"/>
  <c r="C13" i="7"/>
  <c r="D28" i="7"/>
  <c r="D27" i="7" s="1"/>
  <c r="F28" i="7"/>
  <c r="F27" i="7" s="1"/>
  <c r="G28" i="7"/>
  <c r="G27" i="7" s="1"/>
  <c r="C28" i="7"/>
  <c r="C27" i="7" s="1"/>
  <c r="D21" i="7"/>
  <c r="D12" i="7" s="1"/>
  <c r="F21" i="7"/>
  <c r="G21" i="7"/>
  <c r="C21" i="7"/>
  <c r="F20" i="7" l="1"/>
  <c r="F19" i="7" s="1"/>
  <c r="F12" i="7"/>
  <c r="C12" i="7"/>
  <c r="G20" i="7"/>
  <c r="G19" i="7" s="1"/>
  <c r="G12" i="7"/>
  <c r="D35" i="7"/>
  <c r="D13" i="7"/>
  <c r="E18" i="7"/>
  <c r="G71" i="7"/>
  <c r="D20" i="7"/>
  <c r="G18" i="7"/>
  <c r="F18" i="7"/>
  <c r="E71" i="7"/>
  <c r="C18" i="7"/>
  <c r="G15" i="7"/>
  <c r="E15" i="7"/>
  <c r="D71" i="7"/>
  <c r="F71" i="7"/>
  <c r="C15" i="7"/>
  <c r="E13" i="7"/>
</calcChain>
</file>

<file path=xl/sharedStrings.xml><?xml version="1.0" encoding="utf-8"?>
<sst xmlns="http://schemas.openxmlformats.org/spreadsheetml/2006/main" count="195" uniqueCount="68">
  <si>
    <t>A621001</t>
  </si>
  <si>
    <t>REDOVNA DJELATNOST SVEUČILIŠTA U ZAGREBU</t>
  </si>
  <si>
    <t>Opći prihodi i primici</t>
  </si>
  <si>
    <t>A622122</t>
  </si>
  <si>
    <t>PROGRAMSKO FINANCIRANJE JAVNIH VISOKIH UČILIŠTA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</si>
  <si>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</si>
  <si>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</si>
  <si>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</si>
  <si>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</si>
  <si>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</si>
  <si>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</si>
  <si>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</si>
  <si>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A679078</t>
  </si>
  <si>
    <t>EU PROJEKTI SVEUČILIŠTA U ZAGREBU (IZ EVIDENCIJSKIH PRIHODA)</t>
  </si>
  <si>
    <t>A679088</t>
  </si>
  <si>
    <t>REDOVNA DJELATNOST SVEUČILIŠTA U ZAGREBU (IZ EVIDENCIJSKIH PRIHODA)</t>
  </si>
  <si>
    <t>K679106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</si>
  <si>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</si>
  <si>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</si>
  <si>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</si>
  <si>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</si>
  <si>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</si>
  <si>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</si>
  <si>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</si>
  <si>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</si>
  <si>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</si>
  <si>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</si>
  <si>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</si>
  <si>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</si>
  <si>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</si>
  <si>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</si>
  <si>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</si>
  <si>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</si>
  <si>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</si>
  <si>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</si>
  <si>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</si>
  <si>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52</t>
  </si>
  <si>
    <t>Rashodi za nabavu neproizvedene dugotrajne imovine</t>
  </si>
  <si>
    <t>3705</t>
  </si>
  <si>
    <t>VISOKO OBRAZOVANJE</t>
  </si>
  <si>
    <t>61</t>
  </si>
  <si>
    <t>PROJEKCIJA 
ZA 2026.</t>
  </si>
  <si>
    <t>OPĆI PRIHODI I PRIMICI</t>
  </si>
  <si>
    <t>VLASTITI PRIHODI</t>
  </si>
  <si>
    <t>OSTALI PRIHODI ZA POSEBNE NAMJENE</t>
  </si>
  <si>
    <t>DONACIJE</t>
  </si>
  <si>
    <t>Rashodi za nabavu proizvedene kratkotrajne imovine</t>
  </si>
  <si>
    <t>II. POSEBNI DIO FINANCIJSKOG PLANA</t>
  </si>
  <si>
    <t>EUROPSKI SOCIJALNI FOND (ESF)</t>
  </si>
  <si>
    <t>OP UČINKOVITI LJUDSKI POTENCIJALI 2014-2020, PRIORITET 3</t>
  </si>
  <si>
    <t>DEKANICA:</t>
  </si>
  <si>
    <t>izv. prof.dr.sc. Ivana Grčić</t>
  </si>
  <si>
    <t>OSOBA ZA KONTAKTIRANJE: MAJA KRIVAK</t>
  </si>
  <si>
    <t>TELEFON ZA KONTAKT: 042408903</t>
  </si>
  <si>
    <t>EMAIL ZA KONTAKT: racunovodstvo@gfv.hr</t>
  </si>
  <si>
    <t>IZVRŠENJE
2023.</t>
  </si>
  <si>
    <t>TEKUĆI PLAN
2024.</t>
  </si>
  <si>
    <t>PLAN 
ZA 2025.</t>
  </si>
  <si>
    <t>PROJEKCIJA 
ZA 2027.</t>
  </si>
  <si>
    <t>Fondovi EU</t>
  </si>
  <si>
    <t>EUROPSKI FOND ZA REGIONALNI RAZVOJ (EFRR)</t>
  </si>
  <si>
    <t>GEOTEHNIČKI FAKULTET</t>
  </si>
  <si>
    <t>MJESTO I DATUM: VARAŽDIN, 6. STUDENI 2024.</t>
  </si>
  <si>
    <t>RKP-NAZIV PRORAČUNSKOG KORISNIKA: 2102 SVEUČILIŠTE U ZAGREBU - GEOTEHNIČKI FAKULTET</t>
  </si>
  <si>
    <t>A621183</t>
  </si>
  <si>
    <t>STIPENDIJE I ŠKOLARINE ZA DOKTORSKI STUDIJ</t>
  </si>
  <si>
    <t>K679084</t>
  </si>
  <si>
    <t>OP KONKURENTNOST I KOHEZIJA 2014-2020, PRIORITETI 1, 9 I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</si>
</sst>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b/>
      <sz val="9"/>
      <name val="Calibri Light"/>
      <family val="2"/>
      <charset val="238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29">
    <xf numFmtId="0" fontId="0" fillId="0" borderId="0" xfId="0"/>
    <xf numFmtId="0" fontId="0" fillId="0" borderId="0" xfId="0" applyFill="1"/>
    <xf numFmtId="0" fontId="14" fillId="0" borderId="0" xfId="0" applyFont="1" applyFill="1"/>
    <xf numFmtId="0" fontId="16" fillId="29" borderId="3" xfId="0" quotePrefix="1" applyFont="1" applyFill="1" applyBorder="1" applyAlignment="1">
      <alignment horizontal="center" vertical="center" wrapText="1"/>
    </xf>
    <xf numFmtId="0" fontId="16" fillId="29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7" fillId="0" borderId="3" xfId="49" quotePrefix="1" applyFont="1" applyFill="1" applyBorder="1">
      <alignment horizontal="left" vertical="center" indent="1"/>
    </xf>
    <xf numFmtId="3" fontId="17" fillId="0" borderId="3" xfId="50" applyNumberFormat="1" applyFont="1" applyFill="1" applyBorder="1">
      <alignment horizontal="right" vertical="center"/>
    </xf>
    <xf numFmtId="0" fontId="18" fillId="0" borderId="0" xfId="0" applyFont="1" applyFill="1"/>
    <xf numFmtId="0" fontId="19" fillId="27" borderId="3" xfId="6" quotePrefix="1" applyFont="1" applyFill="1" applyBorder="1" applyAlignment="1">
      <alignment horizontal="left" vertical="center" indent="1"/>
    </xf>
    <xf numFmtId="3" fontId="19" fillId="27" borderId="3" xfId="50" applyNumberFormat="1" applyFont="1" applyFill="1" applyBorder="1">
      <alignment horizontal="right" vertical="center"/>
    </xf>
    <xf numFmtId="3" fontId="12" fillId="28" borderId="4" xfId="45" applyNumberFormat="1" applyFill="1">
      <alignment vertical="center"/>
    </xf>
    <xf numFmtId="3" fontId="12" fillId="28" borderId="4" xfId="50" applyNumberFormat="1" applyFill="1">
      <alignment horizontal="right" vertical="center"/>
    </xf>
    <xf numFmtId="3" fontId="0" fillId="0" borderId="0" xfId="0" applyNumberFormat="1" applyFill="1"/>
    <xf numFmtId="0" fontId="19" fillId="27" borderId="3" xfId="6" quotePrefix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/>
    </xf>
    <xf numFmtId="0" fontId="17" fillId="0" borderId="3" xfId="49" quotePrefix="1" applyFont="1" applyFill="1" applyBorder="1" applyAlignment="1">
      <alignment horizontal="right" vertical="center"/>
    </xf>
    <xf numFmtId="49" fontId="17" fillId="0" borderId="3" xfId="49" quotePrefix="1" applyNumberFormat="1" applyFont="1" applyFill="1" applyBorder="1" applyAlignment="1">
      <alignment horizontal="right" vertical="center"/>
    </xf>
    <xf numFmtId="0" fontId="19" fillId="0" borderId="3" xfId="49" quotePrefix="1" applyFont="1" applyFill="1" applyBorder="1" applyAlignment="1">
      <alignment horizontal="center" vertical="center"/>
    </xf>
    <xf numFmtId="0" fontId="19" fillId="0" borderId="3" xfId="49" quotePrefix="1" applyFont="1" applyFill="1" applyBorder="1">
      <alignment horizontal="left" vertical="center" indent="1"/>
    </xf>
    <xf numFmtId="3" fontId="19" fillId="0" borderId="3" xfId="50" applyNumberFormat="1" applyFont="1" applyFill="1" applyBorder="1">
      <alignment horizontal="right" vertical="center"/>
    </xf>
    <xf numFmtId="3" fontId="12" fillId="0" borderId="4" xfId="45" applyNumberFormat="1" applyFill="1">
      <alignment vertical="center"/>
    </xf>
    <xf numFmtId="3" fontId="12" fillId="0" borderId="4" xfId="50" applyNumberFormat="1" applyFill="1">
      <alignment horizontal="right" vertical="center"/>
    </xf>
    <xf numFmtId="0" fontId="17" fillId="0" borderId="3" xfId="49" quotePrefix="1" applyFont="1" applyFill="1" applyBorder="1" applyAlignment="1">
      <alignment horizontal="left" vertical="center" indent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5"/>
  <sheetViews>
    <sheetView tabSelected="1" zoomScale="130" zoomScaleNormal="13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G31" sqref="G31"/>
    </sheetView>
  </sheetViews>
  <sheetFormatPr defaultRowHeight="15" x14ac:dyDescent="0.25"/>
  <cols>
    <col min="1" max="1" width="10.140625" style="16" bestFit="1" customWidth="1"/>
    <col min="2" max="2" width="68.140625" style="2" bestFit="1" customWidth="1"/>
    <col min="3" max="7" width="13.28515625" style="2" customWidth="1"/>
    <col min="8" max="16384" width="9.140625" style="1"/>
  </cols>
  <sheetData>
    <row r="1" spans="1:8" x14ac:dyDescent="0.25">
      <c r="A1" s="27" t="s">
        <v>63</v>
      </c>
      <c r="B1" s="27"/>
      <c r="C1" s="27"/>
      <c r="D1" s="27"/>
      <c r="E1" s="27"/>
      <c r="F1" s="27"/>
      <c r="G1" s="27"/>
    </row>
    <row r="2" spans="1:8" x14ac:dyDescent="0.25">
      <c r="A2" s="28" t="s">
        <v>62</v>
      </c>
      <c r="B2" s="28"/>
      <c r="C2" s="28"/>
      <c r="D2" s="28"/>
      <c r="E2" s="28"/>
      <c r="F2" s="28"/>
      <c r="G2" s="28"/>
    </row>
    <row r="3" spans="1:8" x14ac:dyDescent="0.25">
      <c r="A3" s="27" t="s">
        <v>52</v>
      </c>
      <c r="B3" s="27"/>
      <c r="C3" s="27"/>
      <c r="D3" s="27"/>
      <c r="E3" s="27"/>
      <c r="F3" s="27"/>
      <c r="G3" s="27"/>
    </row>
    <row r="4" spans="1:8" x14ac:dyDescent="0.25">
      <c r="A4" s="27" t="s">
        <v>53</v>
      </c>
      <c r="B4" s="27"/>
      <c r="C4" s="27"/>
      <c r="D4" s="27"/>
      <c r="E4" s="27"/>
      <c r="F4" s="27"/>
      <c r="G4" s="27"/>
    </row>
    <row r="5" spans="1:8" x14ac:dyDescent="0.25">
      <c r="A5" s="27" t="s">
        <v>54</v>
      </c>
      <c r="B5" s="27"/>
      <c r="C5" s="27"/>
      <c r="D5" s="27"/>
      <c r="E5" s="27"/>
      <c r="F5" s="27"/>
      <c r="G5" s="27"/>
    </row>
    <row r="6" spans="1:8" x14ac:dyDescent="0.25">
      <c r="A6" s="5"/>
      <c r="B6" s="6"/>
      <c r="C6" s="5"/>
      <c r="D6" s="5"/>
      <c r="E6" s="5"/>
      <c r="F6" s="5"/>
      <c r="G6" s="5"/>
    </row>
    <row r="7" spans="1:8" x14ac:dyDescent="0.25">
      <c r="H7" s="14"/>
    </row>
    <row r="8" spans="1:8" ht="21" x14ac:dyDescent="0.35">
      <c r="A8" s="26" t="s">
        <v>47</v>
      </c>
      <c r="B8" s="26"/>
      <c r="C8" s="26"/>
      <c r="D8" s="26"/>
      <c r="E8" s="26"/>
      <c r="F8" s="26"/>
      <c r="G8" s="26"/>
    </row>
    <row r="9" spans="1:8" x14ac:dyDescent="0.25">
      <c r="H9" s="14"/>
    </row>
    <row r="11" spans="1:8" ht="25.5" x14ac:dyDescent="0.25">
      <c r="A11" s="3">
        <v>2102</v>
      </c>
      <c r="B11" s="3" t="s">
        <v>61</v>
      </c>
      <c r="C11" s="3" t="s">
        <v>55</v>
      </c>
      <c r="D11" s="3" t="s">
        <v>56</v>
      </c>
      <c r="E11" s="4" t="s">
        <v>57</v>
      </c>
      <c r="F11" s="4" t="s">
        <v>41</v>
      </c>
      <c r="G11" s="4" t="s">
        <v>58</v>
      </c>
    </row>
    <row r="12" spans="1:8" s="9" customFormat="1" ht="12" x14ac:dyDescent="0.2">
      <c r="A12" s="17">
        <v>11</v>
      </c>
      <c r="B12" s="7" t="s">
        <v>2</v>
      </c>
      <c r="C12" s="8">
        <f>C21+C28</f>
        <v>2188614.2400000002</v>
      </c>
      <c r="D12" s="8">
        <f>D21+D28+D24</f>
        <v>2333870</v>
      </c>
      <c r="E12" s="8">
        <f>E21+E28</f>
        <v>2464678</v>
      </c>
      <c r="F12" s="8">
        <f>F21+F28</f>
        <v>2478724</v>
      </c>
      <c r="G12" s="8">
        <f>G21+G28</f>
        <v>2490533</v>
      </c>
    </row>
    <row r="13" spans="1:8" s="9" customFormat="1" ht="12" x14ac:dyDescent="0.2">
      <c r="A13" s="17">
        <v>31</v>
      </c>
      <c r="B13" s="7" t="s">
        <v>11</v>
      </c>
      <c r="C13" s="8">
        <f>C36</f>
        <v>274481.07</v>
      </c>
      <c r="D13" s="8">
        <f>D36</f>
        <v>321967</v>
      </c>
      <c r="E13" s="8">
        <f>E36</f>
        <v>300000</v>
      </c>
      <c r="F13" s="8">
        <f>F36</f>
        <v>325000</v>
      </c>
      <c r="G13" s="8">
        <f>G36</f>
        <v>325000</v>
      </c>
    </row>
    <row r="14" spans="1:8" s="9" customFormat="1" ht="12" x14ac:dyDescent="0.2">
      <c r="A14" s="17">
        <v>43</v>
      </c>
      <c r="B14" s="7" t="s">
        <v>5</v>
      </c>
      <c r="C14" s="8">
        <f>C42</f>
        <v>51883.82</v>
      </c>
      <c r="D14" s="8">
        <f>D42</f>
        <v>14350</v>
      </c>
      <c r="E14" s="8">
        <f>E42</f>
        <v>70000</v>
      </c>
      <c r="F14" s="8">
        <f>F42</f>
        <v>85000</v>
      </c>
      <c r="G14" s="8">
        <v>85000</v>
      </c>
    </row>
    <row r="15" spans="1:8" s="9" customFormat="1" ht="12" x14ac:dyDescent="0.2">
      <c r="A15" s="17">
        <v>51</v>
      </c>
      <c r="B15" s="7" t="s">
        <v>7</v>
      </c>
      <c r="C15" s="8">
        <f>C72</f>
        <v>0</v>
      </c>
      <c r="D15" s="8">
        <f>D72</f>
        <v>0</v>
      </c>
      <c r="E15" s="8">
        <f>E72</f>
        <v>54347</v>
      </c>
      <c r="F15" s="8">
        <f>F72</f>
        <v>13692</v>
      </c>
      <c r="G15" s="8">
        <f>G72</f>
        <v>0</v>
      </c>
    </row>
    <row r="16" spans="1:8" s="9" customFormat="1" ht="12" x14ac:dyDescent="0.2">
      <c r="A16" s="17">
        <v>52</v>
      </c>
      <c r="B16" s="7" t="s">
        <v>8</v>
      </c>
      <c r="C16" s="8">
        <f>C84+C54</f>
        <v>80856.83</v>
      </c>
      <c r="D16" s="8">
        <f>D84+D54</f>
        <v>174195</v>
      </c>
      <c r="E16" s="8">
        <f>E84+E54</f>
        <v>41898</v>
      </c>
      <c r="F16" s="8">
        <f>F84+F54</f>
        <v>28919</v>
      </c>
      <c r="G16" s="8">
        <f>G84+G54</f>
        <v>22382</v>
      </c>
    </row>
    <row r="17" spans="1:7" s="9" customFormat="1" ht="12" x14ac:dyDescent="0.2">
      <c r="A17" s="17">
        <v>56</v>
      </c>
      <c r="B17" s="7" t="s">
        <v>59</v>
      </c>
      <c r="C17" s="8">
        <f>C109+C115</f>
        <v>187452.19</v>
      </c>
      <c r="D17" s="8">
        <f>D114</f>
        <v>160677</v>
      </c>
      <c r="E17" s="8"/>
      <c r="F17" s="8"/>
      <c r="G17" s="8"/>
    </row>
    <row r="18" spans="1:7" s="9" customFormat="1" ht="12" x14ac:dyDescent="0.2">
      <c r="A18" s="17">
        <v>61</v>
      </c>
      <c r="B18" s="7" t="s">
        <v>9</v>
      </c>
      <c r="C18" s="8">
        <f>C59+C96</f>
        <v>51345.51</v>
      </c>
      <c r="D18" s="8">
        <f>D59+D96</f>
        <v>0</v>
      </c>
      <c r="E18" s="8">
        <f>E59+E96</f>
        <v>0</v>
      </c>
      <c r="F18" s="8">
        <f>F59+F96</f>
        <v>0</v>
      </c>
      <c r="G18" s="8">
        <f>G59+G96</f>
        <v>0</v>
      </c>
    </row>
    <row r="19" spans="1:7" s="9" customFormat="1" ht="12" x14ac:dyDescent="0.2">
      <c r="A19" s="15" t="s">
        <v>38</v>
      </c>
      <c r="B19" s="10" t="s">
        <v>39</v>
      </c>
      <c r="C19" s="11">
        <f>C20+C27+C35+C71+C24+C108+C114</f>
        <v>2834633.66</v>
      </c>
      <c r="D19" s="11">
        <f>D20+D27+D35+D71+D24+D114</f>
        <v>3005059</v>
      </c>
      <c r="E19" s="11">
        <f t="shared" ref="E19:G19" si="0">E20+E27+E35+E71+E24</f>
        <v>2930923</v>
      </c>
      <c r="F19" s="11">
        <f>F20+F27+F35+F71+F24</f>
        <v>2931335</v>
      </c>
      <c r="G19" s="11">
        <f t="shared" si="0"/>
        <v>2922915</v>
      </c>
    </row>
    <row r="20" spans="1:7" s="9" customFormat="1" ht="12" x14ac:dyDescent="0.2">
      <c r="A20" s="19" t="s">
        <v>0</v>
      </c>
      <c r="B20" s="20" t="s">
        <v>1</v>
      </c>
      <c r="C20" s="21">
        <f t="shared" ref="C20:G20" si="1">C21</f>
        <v>2042684.3900000001</v>
      </c>
      <c r="D20" s="21">
        <f t="shared" si="1"/>
        <v>2219563</v>
      </c>
      <c r="E20" s="21">
        <f>E21</f>
        <v>2392424</v>
      </c>
      <c r="F20" s="21">
        <f t="shared" si="1"/>
        <v>2404163</v>
      </c>
      <c r="G20" s="21">
        <f t="shared" si="1"/>
        <v>2415960</v>
      </c>
    </row>
    <row r="21" spans="1:7" s="9" customFormat="1" ht="12" x14ac:dyDescent="0.2">
      <c r="A21" s="19" t="s">
        <v>26</v>
      </c>
      <c r="B21" s="20" t="s">
        <v>42</v>
      </c>
      <c r="C21" s="21">
        <f>SUM(C22:C23)</f>
        <v>2042684.3900000001</v>
      </c>
      <c r="D21" s="21">
        <f t="shared" ref="D21:G21" si="2">SUM(D22:D23)</f>
        <v>2219563</v>
      </c>
      <c r="E21" s="21">
        <f>SUM(E22:E23)</f>
        <v>2392424</v>
      </c>
      <c r="F21" s="21">
        <f t="shared" si="2"/>
        <v>2404163</v>
      </c>
      <c r="G21" s="21">
        <f t="shared" si="2"/>
        <v>2415960</v>
      </c>
    </row>
    <row r="22" spans="1:7" s="9" customFormat="1" ht="12" x14ac:dyDescent="0.2">
      <c r="A22" s="18" t="s">
        <v>10</v>
      </c>
      <c r="B22" s="7" t="s">
        <v>28</v>
      </c>
      <c r="C22" s="8">
        <v>1915521.54</v>
      </c>
      <c r="D22" s="8">
        <v>2089563</v>
      </c>
      <c r="E22" s="8">
        <v>2318866</v>
      </c>
      <c r="F22" s="8">
        <v>2330605</v>
      </c>
      <c r="G22" s="8">
        <v>2342083</v>
      </c>
    </row>
    <row r="23" spans="1:7" s="9" customFormat="1" ht="12" x14ac:dyDescent="0.2">
      <c r="A23" s="18" t="s">
        <v>17</v>
      </c>
      <c r="B23" s="7" t="s">
        <v>27</v>
      </c>
      <c r="C23" s="8">
        <v>127162.85</v>
      </c>
      <c r="D23" s="8">
        <v>130000</v>
      </c>
      <c r="E23" s="8">
        <v>73558</v>
      </c>
      <c r="F23" s="8">
        <v>73558</v>
      </c>
      <c r="G23" s="8">
        <v>73877</v>
      </c>
    </row>
    <row r="24" spans="1:7" s="9" customFormat="1" ht="12" x14ac:dyDescent="0.2">
      <c r="A24" s="19" t="s">
        <v>64</v>
      </c>
      <c r="B24" s="20" t="s">
        <v>65</v>
      </c>
      <c r="C24" s="8">
        <f>C25</f>
        <v>0</v>
      </c>
      <c r="D24" s="21">
        <f t="shared" ref="D24:G25" si="3">D25</f>
        <v>420</v>
      </c>
      <c r="E24" s="8">
        <f t="shared" si="3"/>
        <v>0</v>
      </c>
      <c r="F24" s="8">
        <f t="shared" si="3"/>
        <v>0</v>
      </c>
      <c r="G24" s="8">
        <f t="shared" si="3"/>
        <v>0</v>
      </c>
    </row>
    <row r="25" spans="1:7" s="9" customFormat="1" ht="12" x14ac:dyDescent="0.2">
      <c r="A25" s="19" t="s">
        <v>26</v>
      </c>
      <c r="B25" s="20" t="s">
        <v>42</v>
      </c>
      <c r="C25" s="8">
        <f>C26</f>
        <v>0</v>
      </c>
      <c r="D25" s="8">
        <f t="shared" si="3"/>
        <v>420</v>
      </c>
      <c r="E25" s="8">
        <f t="shared" si="3"/>
        <v>0</v>
      </c>
      <c r="F25" s="8">
        <f t="shared" si="3"/>
        <v>0</v>
      </c>
      <c r="G25" s="8">
        <f t="shared" si="3"/>
        <v>0</v>
      </c>
    </row>
    <row r="26" spans="1:7" s="9" customFormat="1" ht="12" x14ac:dyDescent="0.2">
      <c r="A26" s="18" t="s">
        <v>17</v>
      </c>
      <c r="B26" s="7" t="s">
        <v>27</v>
      </c>
      <c r="C26" s="8"/>
      <c r="D26" s="8">
        <v>420</v>
      </c>
      <c r="E26" s="8"/>
      <c r="F26" s="8"/>
      <c r="G26" s="8"/>
    </row>
    <row r="27" spans="1:7" s="9" customFormat="1" ht="12" x14ac:dyDescent="0.2">
      <c r="A27" s="19" t="s">
        <v>3</v>
      </c>
      <c r="B27" s="20" t="s">
        <v>4</v>
      </c>
      <c r="C27" s="21">
        <f t="shared" ref="C27:G27" si="4">C28</f>
        <v>145929.85</v>
      </c>
      <c r="D27" s="21">
        <f t="shared" si="4"/>
        <v>113887</v>
      </c>
      <c r="E27" s="21">
        <f t="shared" si="4"/>
        <v>72254</v>
      </c>
      <c r="F27" s="21">
        <f t="shared" si="4"/>
        <v>74561</v>
      </c>
      <c r="G27" s="21">
        <f t="shared" si="4"/>
        <v>74573</v>
      </c>
    </row>
    <row r="28" spans="1:7" s="9" customFormat="1" ht="12" x14ac:dyDescent="0.2">
      <c r="A28" s="19" t="s">
        <v>26</v>
      </c>
      <c r="B28" s="20" t="s">
        <v>42</v>
      </c>
      <c r="C28" s="21">
        <f>SUM(C29:C34)</f>
        <v>145929.85</v>
      </c>
      <c r="D28" s="21">
        <f t="shared" ref="D28:G28" si="5">SUM(D29:D34)</f>
        <v>113887</v>
      </c>
      <c r="E28" s="21">
        <f>SUM(E29:E34)</f>
        <v>72254</v>
      </c>
      <c r="F28" s="21">
        <f t="shared" si="5"/>
        <v>74561</v>
      </c>
      <c r="G28" s="21">
        <f t="shared" si="5"/>
        <v>74573</v>
      </c>
    </row>
    <row r="29" spans="1:7" s="9" customFormat="1" ht="12" x14ac:dyDescent="0.2">
      <c r="A29" s="18" t="s">
        <v>10</v>
      </c>
      <c r="B29" s="7" t="s">
        <v>28</v>
      </c>
      <c r="C29" s="8"/>
      <c r="D29" s="12"/>
      <c r="E29" s="8"/>
      <c r="F29" s="8"/>
      <c r="G29" s="8"/>
    </row>
    <row r="30" spans="1:7" s="9" customFormat="1" ht="12" x14ac:dyDescent="0.2">
      <c r="A30" s="18" t="s">
        <v>17</v>
      </c>
      <c r="B30" s="7" t="s">
        <v>27</v>
      </c>
      <c r="C30" s="8">
        <v>143865.85</v>
      </c>
      <c r="D30" s="13">
        <v>113284</v>
      </c>
      <c r="E30" s="8">
        <v>71254</v>
      </c>
      <c r="F30" s="8">
        <v>73561</v>
      </c>
      <c r="G30" s="8">
        <v>73573</v>
      </c>
    </row>
    <row r="31" spans="1:7" s="9" customFormat="1" ht="12" x14ac:dyDescent="0.2">
      <c r="A31" s="18">
        <v>34</v>
      </c>
      <c r="B31" s="7" t="s">
        <v>29</v>
      </c>
      <c r="C31" s="8">
        <v>2064</v>
      </c>
      <c r="D31" s="13">
        <v>603</v>
      </c>
      <c r="E31" s="8">
        <v>1000</v>
      </c>
      <c r="F31" s="8">
        <v>1000</v>
      </c>
      <c r="G31" s="8">
        <v>1000</v>
      </c>
    </row>
    <row r="32" spans="1:7" s="9" customFormat="1" ht="12" x14ac:dyDescent="0.2">
      <c r="A32" s="18" t="s">
        <v>20</v>
      </c>
      <c r="B32" s="7" t="s">
        <v>37</v>
      </c>
      <c r="C32" s="8"/>
      <c r="D32" s="8"/>
      <c r="E32" s="8"/>
      <c r="F32" s="8"/>
      <c r="G32" s="8"/>
    </row>
    <row r="33" spans="1:7" s="9" customFormat="1" ht="12" x14ac:dyDescent="0.2">
      <c r="A33" s="18" t="s">
        <v>21</v>
      </c>
      <c r="B33" s="7" t="s">
        <v>31</v>
      </c>
      <c r="C33" s="8"/>
      <c r="D33" s="13"/>
      <c r="E33" s="8"/>
      <c r="F33" s="8"/>
      <c r="G33" s="8"/>
    </row>
    <row r="34" spans="1:7" s="9" customFormat="1" ht="12" x14ac:dyDescent="0.2">
      <c r="A34" s="18" t="s">
        <v>23</v>
      </c>
      <c r="B34" s="7" t="s">
        <v>32</v>
      </c>
      <c r="C34" s="8"/>
      <c r="D34" s="8"/>
      <c r="E34" s="8"/>
      <c r="F34" s="8"/>
      <c r="G34" s="8"/>
    </row>
    <row r="35" spans="1:7" s="9" customFormat="1" ht="12" x14ac:dyDescent="0.2">
      <c r="A35" s="19" t="s">
        <v>14</v>
      </c>
      <c r="B35" s="20" t="s">
        <v>15</v>
      </c>
      <c r="C35" s="21">
        <f>C36+C42+C59+C54</f>
        <v>405259.7</v>
      </c>
      <c r="D35" s="21">
        <f>D36+D42+D59+D54</f>
        <v>363317</v>
      </c>
      <c r="E35" s="21">
        <f>E36+E42+E59+E54</f>
        <v>411898</v>
      </c>
      <c r="F35" s="21">
        <f>F36+F42+F59+F54</f>
        <v>438919</v>
      </c>
      <c r="G35" s="21">
        <f>G36+G42+G59+G54</f>
        <v>432382</v>
      </c>
    </row>
    <row r="36" spans="1:7" s="9" customFormat="1" ht="12" x14ac:dyDescent="0.2">
      <c r="A36" s="19">
        <v>31</v>
      </c>
      <c r="B36" s="20" t="s">
        <v>43</v>
      </c>
      <c r="C36" s="21">
        <f>SUM(C37:C41)</f>
        <v>274481.07</v>
      </c>
      <c r="D36" s="21">
        <f>SUM(D37:D41)</f>
        <v>321967</v>
      </c>
      <c r="E36" s="21">
        <f>SUM(E37:E41)</f>
        <v>300000</v>
      </c>
      <c r="F36" s="21">
        <f>SUM(F37:F41)</f>
        <v>325000</v>
      </c>
      <c r="G36" s="21">
        <f>SUM(G37:G41)</f>
        <v>325000</v>
      </c>
    </row>
    <row r="37" spans="1:7" s="9" customFormat="1" ht="12" x14ac:dyDescent="0.2">
      <c r="A37" s="18" t="s">
        <v>10</v>
      </c>
      <c r="B37" s="7" t="s">
        <v>28</v>
      </c>
      <c r="C37" s="8">
        <v>84409.64</v>
      </c>
      <c r="D37" s="8">
        <v>67050</v>
      </c>
      <c r="E37" s="8">
        <v>49950</v>
      </c>
      <c r="F37" s="8">
        <v>55775</v>
      </c>
      <c r="G37" s="8">
        <v>55775</v>
      </c>
    </row>
    <row r="38" spans="1:7" s="9" customFormat="1" ht="12" x14ac:dyDescent="0.2">
      <c r="A38" s="18" t="s">
        <v>17</v>
      </c>
      <c r="B38" s="7" t="s">
        <v>27</v>
      </c>
      <c r="C38" s="8">
        <v>174231.65</v>
      </c>
      <c r="D38" s="8">
        <v>173600</v>
      </c>
      <c r="E38" s="8">
        <v>180550</v>
      </c>
      <c r="F38" s="8">
        <v>199725</v>
      </c>
      <c r="G38" s="8">
        <v>199725</v>
      </c>
    </row>
    <row r="39" spans="1:7" s="9" customFormat="1" ht="12" x14ac:dyDescent="0.2">
      <c r="A39" s="18">
        <v>34</v>
      </c>
      <c r="B39" s="7" t="s">
        <v>29</v>
      </c>
      <c r="C39" s="8">
        <v>849.49</v>
      </c>
      <c r="D39" s="8">
        <v>100</v>
      </c>
      <c r="E39" s="8">
        <v>500</v>
      </c>
      <c r="F39" s="8">
        <v>500</v>
      </c>
      <c r="G39" s="8">
        <v>500</v>
      </c>
    </row>
    <row r="40" spans="1:7" s="9" customFormat="1" ht="12" x14ac:dyDescent="0.2">
      <c r="A40" s="18" t="s">
        <v>21</v>
      </c>
      <c r="B40" s="7" t="s">
        <v>31</v>
      </c>
      <c r="C40" s="8">
        <v>7841.52</v>
      </c>
      <c r="D40" s="22">
        <v>80217</v>
      </c>
      <c r="E40" s="8">
        <v>67000</v>
      </c>
      <c r="F40" s="8">
        <v>67000</v>
      </c>
      <c r="G40" s="8">
        <v>67000</v>
      </c>
    </row>
    <row r="41" spans="1:7" s="9" customFormat="1" ht="12" x14ac:dyDescent="0.2">
      <c r="A41" s="18">
        <v>45</v>
      </c>
      <c r="B41" s="7" t="s">
        <v>32</v>
      </c>
      <c r="C41" s="8">
        <v>7148.77</v>
      </c>
      <c r="D41" s="8">
        <v>1000</v>
      </c>
      <c r="E41" s="8">
        <v>2000</v>
      </c>
      <c r="F41" s="8">
        <v>2000</v>
      </c>
      <c r="G41" s="8">
        <v>2000</v>
      </c>
    </row>
    <row r="42" spans="1:7" s="9" customFormat="1" ht="12" x14ac:dyDescent="0.2">
      <c r="A42" s="19">
        <v>43</v>
      </c>
      <c r="B42" s="20" t="s">
        <v>44</v>
      </c>
      <c r="C42" s="21">
        <f t="shared" ref="C42:G42" si="6">SUM(C43:C53)</f>
        <v>51883.82</v>
      </c>
      <c r="D42" s="21">
        <f t="shared" si="6"/>
        <v>14350</v>
      </c>
      <c r="E42" s="21">
        <f t="shared" si="6"/>
        <v>70000</v>
      </c>
      <c r="F42" s="21">
        <f t="shared" si="6"/>
        <v>85000</v>
      </c>
      <c r="G42" s="21">
        <f t="shared" si="6"/>
        <v>85000</v>
      </c>
    </row>
    <row r="43" spans="1:7" s="9" customFormat="1" ht="12" x14ac:dyDescent="0.2">
      <c r="A43" s="18" t="s">
        <v>10</v>
      </c>
      <c r="B43" s="7" t="s">
        <v>28</v>
      </c>
      <c r="C43" s="8"/>
      <c r="D43" s="22">
        <v>6000</v>
      </c>
      <c r="E43" s="8">
        <v>33300</v>
      </c>
      <c r="F43" s="8">
        <v>33300</v>
      </c>
      <c r="G43" s="8">
        <v>33300</v>
      </c>
    </row>
    <row r="44" spans="1:7" s="9" customFormat="1" ht="12" x14ac:dyDescent="0.2">
      <c r="A44" s="18" t="s">
        <v>17</v>
      </c>
      <c r="B44" s="7" t="s">
        <v>27</v>
      </c>
      <c r="C44" s="8">
        <v>26556</v>
      </c>
      <c r="D44" s="12"/>
      <c r="E44" s="8">
        <v>10500</v>
      </c>
      <c r="F44" s="8">
        <v>12750</v>
      </c>
      <c r="G44" s="8">
        <v>12750</v>
      </c>
    </row>
    <row r="45" spans="1:7" s="9" customFormat="1" ht="12" x14ac:dyDescent="0.2">
      <c r="A45" s="18">
        <v>34</v>
      </c>
      <c r="B45" s="7" t="s">
        <v>29</v>
      </c>
      <c r="C45" s="8"/>
      <c r="D45" s="12"/>
      <c r="E45" s="8"/>
      <c r="F45" s="8"/>
      <c r="G45" s="8"/>
    </row>
    <row r="46" spans="1:7" s="9" customFormat="1" ht="12" x14ac:dyDescent="0.2">
      <c r="A46" s="18">
        <v>35</v>
      </c>
      <c r="B46" s="7" t="s">
        <v>35</v>
      </c>
      <c r="C46" s="8"/>
      <c r="D46" s="8"/>
      <c r="E46" s="8"/>
      <c r="F46" s="8"/>
      <c r="G46" s="8"/>
    </row>
    <row r="47" spans="1:7" s="9" customFormat="1" ht="12" x14ac:dyDescent="0.2">
      <c r="A47" s="18">
        <v>36</v>
      </c>
      <c r="B47" s="7" t="s">
        <v>33</v>
      </c>
      <c r="C47" s="8"/>
      <c r="D47" s="8"/>
      <c r="E47" s="8"/>
      <c r="F47" s="8"/>
      <c r="G47" s="8"/>
    </row>
    <row r="48" spans="1:7" s="9" customFormat="1" ht="12" x14ac:dyDescent="0.2">
      <c r="A48" s="18">
        <v>37</v>
      </c>
      <c r="B48" s="7" t="s">
        <v>30</v>
      </c>
      <c r="C48" s="8"/>
      <c r="D48" s="8"/>
      <c r="E48" s="8"/>
      <c r="F48" s="8"/>
      <c r="G48" s="8"/>
    </row>
    <row r="49" spans="1:7" s="9" customFormat="1" ht="12" x14ac:dyDescent="0.2">
      <c r="A49" s="18">
        <v>38</v>
      </c>
      <c r="B49" s="7" t="s">
        <v>34</v>
      </c>
      <c r="C49" s="8"/>
      <c r="D49" s="8"/>
      <c r="E49" s="8"/>
      <c r="F49" s="8"/>
      <c r="G49" s="8"/>
    </row>
    <row r="50" spans="1:7" s="9" customFormat="1" ht="12" x14ac:dyDescent="0.2">
      <c r="A50" s="18" t="s">
        <v>20</v>
      </c>
      <c r="B50" s="7" t="s">
        <v>37</v>
      </c>
      <c r="C50" s="8"/>
      <c r="D50" s="8"/>
      <c r="E50" s="8"/>
      <c r="F50" s="8"/>
      <c r="G50" s="8"/>
    </row>
    <row r="51" spans="1:7" s="9" customFormat="1" ht="12" x14ac:dyDescent="0.2">
      <c r="A51" s="18" t="s">
        <v>21</v>
      </c>
      <c r="B51" s="7" t="s">
        <v>31</v>
      </c>
      <c r="C51" s="8"/>
      <c r="D51" s="13">
        <v>8350</v>
      </c>
      <c r="E51" s="8">
        <v>26200</v>
      </c>
      <c r="F51" s="8">
        <v>38950</v>
      </c>
      <c r="G51" s="8">
        <v>38950</v>
      </c>
    </row>
    <row r="52" spans="1:7" s="9" customFormat="1" ht="12" x14ac:dyDescent="0.2">
      <c r="A52" s="18">
        <v>44</v>
      </c>
      <c r="B52" s="7" t="s">
        <v>46</v>
      </c>
      <c r="C52" s="8"/>
      <c r="D52" s="13"/>
      <c r="E52" s="8"/>
      <c r="F52" s="8"/>
      <c r="G52" s="8"/>
    </row>
    <row r="53" spans="1:7" s="9" customFormat="1" ht="12" x14ac:dyDescent="0.2">
      <c r="A53" s="18">
        <v>45</v>
      </c>
      <c r="B53" s="7" t="s">
        <v>32</v>
      </c>
      <c r="C53" s="8">
        <v>25327.82</v>
      </c>
      <c r="D53" s="8"/>
      <c r="E53" s="8"/>
      <c r="F53" s="8"/>
      <c r="G53" s="8"/>
    </row>
    <row r="54" spans="1:7" s="9" customFormat="1" ht="12" x14ac:dyDescent="0.2">
      <c r="A54" s="19" t="s">
        <v>36</v>
      </c>
      <c r="B54" s="20" t="s">
        <v>8</v>
      </c>
      <c r="C54" s="21">
        <f>SUM(C55:C57)</f>
        <v>27549.3</v>
      </c>
      <c r="D54" s="21">
        <f t="shared" ref="D54" si="7">SUM(D55:D56)</f>
        <v>27000</v>
      </c>
      <c r="E54" s="21">
        <f>SUM(E55:E58)</f>
        <v>41898</v>
      </c>
      <c r="F54" s="21">
        <f t="shared" ref="F54:G54" si="8">SUM(F55:F58)</f>
        <v>28919</v>
      </c>
      <c r="G54" s="21">
        <f t="shared" si="8"/>
        <v>22382</v>
      </c>
    </row>
    <row r="55" spans="1:7" s="9" customFormat="1" ht="12" x14ac:dyDescent="0.2">
      <c r="A55" s="18">
        <v>31</v>
      </c>
      <c r="B55" s="7" t="s">
        <v>28</v>
      </c>
      <c r="C55" s="8">
        <v>22210.18</v>
      </c>
      <c r="D55" s="8">
        <v>27000</v>
      </c>
      <c r="E55" s="8"/>
      <c r="F55" s="8"/>
      <c r="G55" s="8"/>
    </row>
    <row r="56" spans="1:7" s="9" customFormat="1" ht="12" x14ac:dyDescent="0.2">
      <c r="A56" s="18">
        <v>32</v>
      </c>
      <c r="B56" s="7" t="s">
        <v>27</v>
      </c>
      <c r="C56" s="8">
        <v>5328.1</v>
      </c>
      <c r="D56" s="8"/>
      <c r="E56" s="8">
        <v>33935</v>
      </c>
      <c r="F56" s="8">
        <v>28290</v>
      </c>
      <c r="G56" s="8">
        <v>22382</v>
      </c>
    </row>
    <row r="57" spans="1:7" s="9" customFormat="1" ht="12" x14ac:dyDescent="0.2">
      <c r="A57" s="18" t="s">
        <v>18</v>
      </c>
      <c r="B57" s="7" t="s">
        <v>29</v>
      </c>
      <c r="C57" s="8">
        <v>11.02</v>
      </c>
      <c r="D57" s="8"/>
      <c r="E57" s="8"/>
      <c r="F57" s="8"/>
      <c r="G57" s="8"/>
    </row>
    <row r="58" spans="1:7" s="9" customFormat="1" ht="12" x14ac:dyDescent="0.2">
      <c r="A58" s="18" t="s">
        <v>21</v>
      </c>
      <c r="B58" s="7" t="s">
        <v>31</v>
      </c>
      <c r="C58" s="8"/>
      <c r="D58" s="8"/>
      <c r="E58" s="8">
        <v>7963</v>
      </c>
      <c r="F58" s="8">
        <v>629</v>
      </c>
      <c r="G58" s="8"/>
    </row>
    <row r="59" spans="1:7" s="9" customFormat="1" ht="12" x14ac:dyDescent="0.2">
      <c r="A59" s="19">
        <v>61</v>
      </c>
      <c r="B59" s="20" t="s">
        <v>45</v>
      </c>
      <c r="C59" s="21">
        <f>SUM(C60:C70)</f>
        <v>51345.51</v>
      </c>
      <c r="D59" s="21">
        <f t="shared" ref="D59:G59" si="9">SUM(D60:D70)</f>
        <v>0</v>
      </c>
      <c r="E59" s="21">
        <f t="shared" si="9"/>
        <v>0</v>
      </c>
      <c r="F59" s="21">
        <f t="shared" si="9"/>
        <v>0</v>
      </c>
      <c r="G59" s="21">
        <f t="shared" si="9"/>
        <v>0</v>
      </c>
    </row>
    <row r="60" spans="1:7" s="9" customFormat="1" ht="12" x14ac:dyDescent="0.2">
      <c r="A60" s="18" t="s">
        <v>10</v>
      </c>
      <c r="B60" s="7" t="s">
        <v>28</v>
      </c>
      <c r="C60" s="8"/>
      <c r="D60" s="8"/>
      <c r="E60" s="8"/>
      <c r="F60" s="8"/>
      <c r="G60" s="8"/>
    </row>
    <row r="61" spans="1:7" s="9" customFormat="1" ht="12" x14ac:dyDescent="0.2">
      <c r="A61" s="18" t="s">
        <v>17</v>
      </c>
      <c r="B61" s="7" t="s">
        <v>27</v>
      </c>
      <c r="C61" s="8">
        <v>40703.51</v>
      </c>
      <c r="D61" s="23"/>
      <c r="E61" s="8"/>
      <c r="F61" s="8"/>
      <c r="G61" s="8"/>
    </row>
    <row r="62" spans="1:7" s="9" customFormat="1" ht="12" x14ac:dyDescent="0.2">
      <c r="A62" s="18">
        <v>34</v>
      </c>
      <c r="B62" s="7" t="s">
        <v>29</v>
      </c>
      <c r="C62" s="8"/>
      <c r="D62" s="8"/>
      <c r="E62" s="8"/>
      <c r="F62" s="8"/>
      <c r="G62" s="8"/>
    </row>
    <row r="63" spans="1:7" s="9" customFormat="1" ht="12" x14ac:dyDescent="0.2">
      <c r="A63" s="18">
        <v>35</v>
      </c>
      <c r="B63" s="7" t="s">
        <v>35</v>
      </c>
      <c r="C63" s="8"/>
      <c r="D63" s="8"/>
      <c r="E63" s="8"/>
      <c r="F63" s="8"/>
      <c r="G63" s="8"/>
    </row>
    <row r="64" spans="1:7" s="9" customFormat="1" ht="12" x14ac:dyDescent="0.2">
      <c r="A64" s="18">
        <v>36</v>
      </c>
      <c r="B64" s="7" t="s">
        <v>33</v>
      </c>
      <c r="C64" s="8"/>
      <c r="D64" s="8"/>
      <c r="E64" s="8"/>
      <c r="F64" s="8"/>
      <c r="G64" s="8"/>
    </row>
    <row r="65" spans="1:7" s="9" customFormat="1" ht="12" x14ac:dyDescent="0.2">
      <c r="A65" s="18">
        <v>37</v>
      </c>
      <c r="B65" s="7" t="s">
        <v>30</v>
      </c>
      <c r="C65" s="8"/>
      <c r="D65" s="8"/>
      <c r="E65" s="8"/>
      <c r="F65" s="8"/>
      <c r="G65" s="8"/>
    </row>
    <row r="66" spans="1:7" s="9" customFormat="1" ht="12" x14ac:dyDescent="0.2">
      <c r="A66" s="18">
        <v>38</v>
      </c>
      <c r="B66" s="7" t="s">
        <v>34</v>
      </c>
      <c r="D66" s="8"/>
      <c r="E66" s="8"/>
      <c r="F66" s="8"/>
      <c r="G66" s="8"/>
    </row>
    <row r="67" spans="1:7" s="9" customFormat="1" ht="12" x14ac:dyDescent="0.2">
      <c r="A67" s="18" t="s">
        <v>20</v>
      </c>
      <c r="B67" s="7" t="s">
        <v>37</v>
      </c>
      <c r="C67" s="8"/>
      <c r="D67" s="12"/>
      <c r="E67" s="8"/>
      <c r="F67" s="8"/>
      <c r="G67" s="8"/>
    </row>
    <row r="68" spans="1:7" s="9" customFormat="1" ht="12" x14ac:dyDescent="0.2">
      <c r="A68" s="18" t="s">
        <v>21</v>
      </c>
      <c r="B68" s="7" t="s">
        <v>31</v>
      </c>
      <c r="C68" s="8">
        <v>10642</v>
      </c>
      <c r="D68" s="8"/>
      <c r="E68" s="8"/>
      <c r="F68" s="8"/>
      <c r="G68" s="8"/>
    </row>
    <row r="69" spans="1:7" s="9" customFormat="1" ht="12" x14ac:dyDescent="0.2">
      <c r="A69" s="18">
        <v>44</v>
      </c>
      <c r="B69" s="7" t="s">
        <v>46</v>
      </c>
      <c r="C69" s="8"/>
      <c r="D69" s="8"/>
      <c r="E69" s="8"/>
      <c r="F69" s="8"/>
      <c r="G69" s="8"/>
    </row>
    <row r="70" spans="1:7" s="9" customFormat="1" ht="12" x14ac:dyDescent="0.2">
      <c r="A70" s="18">
        <v>45</v>
      </c>
      <c r="B70" s="7" t="s">
        <v>32</v>
      </c>
      <c r="C70" s="8"/>
      <c r="D70" s="8"/>
      <c r="E70" s="8"/>
      <c r="F70" s="8"/>
      <c r="G70" s="8"/>
    </row>
    <row r="71" spans="1:7" s="9" customFormat="1" ht="12" x14ac:dyDescent="0.2">
      <c r="A71" s="19" t="s">
        <v>12</v>
      </c>
      <c r="B71" s="20" t="s">
        <v>13</v>
      </c>
      <c r="C71" s="21">
        <f t="shared" ref="C71:G71" si="10">C72+C84+C96</f>
        <v>53307.53</v>
      </c>
      <c r="D71" s="21">
        <f t="shared" si="10"/>
        <v>147195</v>
      </c>
      <c r="E71" s="21">
        <f t="shared" si="10"/>
        <v>54347</v>
      </c>
      <c r="F71" s="21">
        <f t="shared" si="10"/>
        <v>13692</v>
      </c>
      <c r="G71" s="21">
        <f t="shared" si="10"/>
        <v>0</v>
      </c>
    </row>
    <row r="72" spans="1:7" s="9" customFormat="1" ht="12" x14ac:dyDescent="0.2">
      <c r="A72" s="19" t="s">
        <v>6</v>
      </c>
      <c r="B72" s="20" t="s">
        <v>7</v>
      </c>
      <c r="C72" s="21">
        <f>SUM(C73:C83)</f>
        <v>0</v>
      </c>
      <c r="D72" s="21">
        <f t="shared" ref="D72:G72" si="11">SUM(D73:D83)</f>
        <v>0</v>
      </c>
      <c r="E72" s="21">
        <f t="shared" si="11"/>
        <v>54347</v>
      </c>
      <c r="F72" s="21">
        <f t="shared" si="11"/>
        <v>13692</v>
      </c>
      <c r="G72" s="21">
        <f t="shared" si="11"/>
        <v>0</v>
      </c>
    </row>
    <row r="73" spans="1:7" s="9" customFormat="1" ht="12" x14ac:dyDescent="0.2">
      <c r="A73" s="18" t="s">
        <v>10</v>
      </c>
      <c r="B73" s="7" t="s">
        <v>28</v>
      </c>
      <c r="C73" s="8"/>
      <c r="D73" s="8"/>
      <c r="E73" s="8">
        <v>38819</v>
      </c>
      <c r="F73" s="8">
        <v>9732</v>
      </c>
      <c r="G73" s="8"/>
    </row>
    <row r="74" spans="1:7" s="9" customFormat="1" ht="12" x14ac:dyDescent="0.2">
      <c r="A74" s="18" t="s">
        <v>17</v>
      </c>
      <c r="B74" s="7" t="s">
        <v>27</v>
      </c>
      <c r="C74" s="8"/>
      <c r="D74" s="8"/>
      <c r="E74" s="8">
        <v>12528</v>
      </c>
      <c r="F74" s="8">
        <v>3960</v>
      </c>
      <c r="G74" s="8"/>
    </row>
    <row r="75" spans="1:7" s="9" customFormat="1" ht="12" x14ac:dyDescent="0.2">
      <c r="A75" s="18" t="s">
        <v>18</v>
      </c>
      <c r="B75" s="7" t="s">
        <v>29</v>
      </c>
      <c r="C75" s="8"/>
      <c r="D75" s="8"/>
      <c r="E75" s="8"/>
      <c r="F75" s="8"/>
      <c r="G75" s="8"/>
    </row>
    <row r="76" spans="1:7" s="9" customFormat="1" ht="12" x14ac:dyDescent="0.2">
      <c r="A76" s="18" t="s">
        <v>25</v>
      </c>
      <c r="B76" s="7" t="s">
        <v>35</v>
      </c>
      <c r="C76" s="8"/>
      <c r="D76" s="8"/>
      <c r="E76" s="8"/>
      <c r="F76" s="8"/>
      <c r="G76" s="8"/>
    </row>
    <row r="77" spans="1:7" s="9" customFormat="1" ht="12" x14ac:dyDescent="0.2">
      <c r="A77" s="18" t="s">
        <v>24</v>
      </c>
      <c r="B77" s="7" t="s">
        <v>33</v>
      </c>
      <c r="C77" s="8"/>
      <c r="D77" s="8"/>
      <c r="E77" s="8"/>
      <c r="F77" s="8"/>
      <c r="G77" s="8"/>
    </row>
    <row r="78" spans="1:7" s="9" customFormat="1" ht="12" x14ac:dyDescent="0.2">
      <c r="A78" s="18" t="s">
        <v>19</v>
      </c>
      <c r="B78" s="7" t="s">
        <v>30</v>
      </c>
      <c r="C78" s="8"/>
      <c r="D78" s="8"/>
      <c r="E78" s="8"/>
      <c r="F78" s="8"/>
      <c r="G78" s="8"/>
    </row>
    <row r="79" spans="1:7" s="9" customFormat="1" ht="12" x14ac:dyDescent="0.2">
      <c r="A79" s="18" t="s">
        <v>22</v>
      </c>
      <c r="B79" s="7" t="s">
        <v>34</v>
      </c>
      <c r="C79" s="8"/>
      <c r="D79" s="8"/>
      <c r="E79" s="8"/>
      <c r="F79" s="8"/>
      <c r="G79" s="8"/>
    </row>
    <row r="80" spans="1:7" s="9" customFormat="1" ht="12" x14ac:dyDescent="0.2">
      <c r="A80" s="18" t="s">
        <v>20</v>
      </c>
      <c r="B80" s="7" t="s">
        <v>37</v>
      </c>
      <c r="C80" s="8"/>
      <c r="D80" s="8"/>
      <c r="E80" s="8"/>
      <c r="F80" s="8"/>
      <c r="G80" s="8"/>
    </row>
    <row r="81" spans="1:7" s="9" customFormat="1" ht="12" x14ac:dyDescent="0.2">
      <c r="A81" s="18" t="s">
        <v>21</v>
      </c>
      <c r="B81" s="7" t="s">
        <v>31</v>
      </c>
      <c r="C81" s="8"/>
      <c r="D81" s="8"/>
      <c r="E81" s="8">
        <v>3000</v>
      </c>
      <c r="F81" s="8"/>
      <c r="G81" s="8"/>
    </row>
    <row r="82" spans="1:7" s="9" customFormat="1" ht="12" x14ac:dyDescent="0.2">
      <c r="A82" s="18">
        <v>44</v>
      </c>
      <c r="B82" s="7" t="s">
        <v>46</v>
      </c>
      <c r="C82" s="8"/>
      <c r="D82" s="8"/>
      <c r="E82" s="8"/>
      <c r="F82" s="8"/>
      <c r="G82" s="8"/>
    </row>
    <row r="83" spans="1:7" s="9" customFormat="1" ht="12" x14ac:dyDescent="0.2">
      <c r="A83" s="18" t="s">
        <v>23</v>
      </c>
      <c r="B83" s="7" t="s">
        <v>32</v>
      </c>
      <c r="C83" s="8"/>
      <c r="D83" s="8"/>
      <c r="E83" s="8"/>
      <c r="F83" s="8"/>
      <c r="G83" s="8"/>
    </row>
    <row r="84" spans="1:7" s="9" customFormat="1" ht="12" x14ac:dyDescent="0.2">
      <c r="A84" s="19" t="s">
        <v>36</v>
      </c>
      <c r="B84" s="20" t="s">
        <v>8</v>
      </c>
      <c r="C84" s="21">
        <f>SUM(C85:C95)</f>
        <v>53307.53</v>
      </c>
      <c r="D84" s="21">
        <f>SUM(D85:D95)</f>
        <v>147195</v>
      </c>
      <c r="E84" s="21">
        <f t="shared" ref="E84:G84" si="12">SUM(E85:E95)</f>
        <v>0</v>
      </c>
      <c r="F84" s="21">
        <f t="shared" si="12"/>
        <v>0</v>
      </c>
      <c r="G84" s="21">
        <f t="shared" si="12"/>
        <v>0</v>
      </c>
    </row>
    <row r="85" spans="1:7" s="9" customFormat="1" ht="12" x14ac:dyDescent="0.2">
      <c r="A85" s="18" t="s">
        <v>10</v>
      </c>
      <c r="B85" s="7" t="s">
        <v>28</v>
      </c>
      <c r="C85" s="8">
        <v>8654.43</v>
      </c>
      <c r="D85" s="23">
        <v>57298</v>
      </c>
      <c r="E85" s="8"/>
      <c r="F85" s="8"/>
      <c r="G85" s="8"/>
    </row>
    <row r="86" spans="1:7" s="9" customFormat="1" ht="12" x14ac:dyDescent="0.2">
      <c r="A86" s="18" t="s">
        <v>17</v>
      </c>
      <c r="B86" s="7" t="s">
        <v>27</v>
      </c>
      <c r="C86" s="8">
        <v>1182.0999999999999</v>
      </c>
      <c r="D86" s="23">
        <v>51897</v>
      </c>
      <c r="E86" s="8"/>
      <c r="F86" s="8"/>
      <c r="G86" s="8"/>
    </row>
    <row r="87" spans="1:7" s="9" customFormat="1" ht="12" x14ac:dyDescent="0.2">
      <c r="A87" s="18" t="s">
        <v>18</v>
      </c>
      <c r="B87" s="7" t="s">
        <v>29</v>
      </c>
      <c r="C87" s="8"/>
      <c r="D87" s="23"/>
      <c r="E87" s="8"/>
      <c r="F87" s="8"/>
      <c r="G87" s="8"/>
    </row>
    <row r="88" spans="1:7" s="9" customFormat="1" ht="12" x14ac:dyDescent="0.2">
      <c r="A88" s="18" t="s">
        <v>25</v>
      </c>
      <c r="B88" s="7" t="s">
        <v>35</v>
      </c>
      <c r="C88" s="8">
        <v>7028</v>
      </c>
      <c r="D88" s="23">
        <v>35000</v>
      </c>
      <c r="E88" s="8"/>
      <c r="F88" s="8"/>
      <c r="G88" s="8"/>
    </row>
    <row r="89" spans="1:7" s="9" customFormat="1" ht="12" x14ac:dyDescent="0.2">
      <c r="A89" s="18" t="s">
        <v>24</v>
      </c>
      <c r="B89" s="7" t="s">
        <v>33</v>
      </c>
      <c r="C89" s="8">
        <v>36443</v>
      </c>
      <c r="D89" s="23"/>
      <c r="E89" s="8"/>
      <c r="F89" s="8"/>
      <c r="G89" s="8"/>
    </row>
    <row r="90" spans="1:7" s="9" customFormat="1" ht="12" x14ac:dyDescent="0.2">
      <c r="A90" s="18" t="s">
        <v>19</v>
      </c>
      <c r="B90" s="7" t="s">
        <v>30</v>
      </c>
      <c r="C90" s="8"/>
      <c r="D90" s="23"/>
      <c r="E90" s="8"/>
      <c r="F90" s="8"/>
      <c r="G90" s="8"/>
    </row>
    <row r="91" spans="1:7" s="9" customFormat="1" ht="12" x14ac:dyDescent="0.2">
      <c r="A91" s="18" t="s">
        <v>22</v>
      </c>
      <c r="B91" s="7" t="s">
        <v>34</v>
      </c>
      <c r="C91" s="8"/>
      <c r="D91" s="8"/>
      <c r="E91" s="8"/>
      <c r="F91" s="8"/>
      <c r="G91" s="8"/>
    </row>
    <row r="92" spans="1:7" s="9" customFormat="1" ht="12" x14ac:dyDescent="0.2">
      <c r="A92" s="18" t="s">
        <v>20</v>
      </c>
      <c r="B92" s="7" t="s">
        <v>37</v>
      </c>
      <c r="C92" s="8"/>
      <c r="D92" s="23"/>
      <c r="E92" s="8"/>
      <c r="F92" s="8"/>
      <c r="G92" s="8"/>
    </row>
    <row r="93" spans="1:7" s="9" customFormat="1" ht="12" x14ac:dyDescent="0.2">
      <c r="A93" s="18" t="s">
        <v>21</v>
      </c>
      <c r="B93" s="7" t="s">
        <v>31</v>
      </c>
      <c r="C93" s="8"/>
      <c r="D93" s="23">
        <v>3000</v>
      </c>
      <c r="E93" s="8"/>
      <c r="F93" s="8"/>
      <c r="G93" s="8"/>
    </row>
    <row r="94" spans="1:7" s="9" customFormat="1" ht="12" x14ac:dyDescent="0.2">
      <c r="A94" s="18">
        <v>44</v>
      </c>
      <c r="B94" s="7" t="s">
        <v>46</v>
      </c>
      <c r="C94" s="8"/>
      <c r="D94" s="8"/>
      <c r="E94" s="8"/>
      <c r="F94" s="8"/>
      <c r="G94" s="8"/>
    </row>
    <row r="95" spans="1:7" s="9" customFormat="1" ht="12" x14ac:dyDescent="0.2">
      <c r="A95" s="18" t="s">
        <v>23</v>
      </c>
      <c r="B95" s="7" t="s">
        <v>32</v>
      </c>
      <c r="C95" s="8"/>
      <c r="D95" s="8"/>
      <c r="E95" s="8"/>
      <c r="F95" s="8"/>
      <c r="G95" s="8"/>
    </row>
    <row r="96" spans="1:7" s="9" customFormat="1" ht="12" x14ac:dyDescent="0.2">
      <c r="A96" s="19" t="s">
        <v>40</v>
      </c>
      <c r="B96" s="20" t="s">
        <v>9</v>
      </c>
      <c r="C96" s="21">
        <f>SUM(C97:C107)</f>
        <v>0</v>
      </c>
      <c r="D96" s="21">
        <f>SUM(D97:D107)</f>
        <v>0</v>
      </c>
      <c r="E96" s="21">
        <f t="shared" ref="E96:G96" si="13">SUM(E97:E107)</f>
        <v>0</v>
      </c>
      <c r="F96" s="21">
        <f t="shared" si="13"/>
        <v>0</v>
      </c>
      <c r="G96" s="21">
        <f t="shared" si="13"/>
        <v>0</v>
      </c>
    </row>
    <row r="97" spans="1:7" s="9" customFormat="1" ht="12" x14ac:dyDescent="0.2">
      <c r="A97" s="18" t="s">
        <v>10</v>
      </c>
      <c r="B97" s="7" t="s">
        <v>28</v>
      </c>
      <c r="C97" s="8"/>
      <c r="D97" s="23"/>
      <c r="E97" s="8"/>
      <c r="F97" s="8"/>
      <c r="G97" s="8"/>
    </row>
    <row r="98" spans="1:7" s="9" customFormat="1" ht="12" x14ac:dyDescent="0.2">
      <c r="A98" s="18" t="s">
        <v>17</v>
      </c>
      <c r="B98" s="7" t="s">
        <v>27</v>
      </c>
      <c r="C98" s="8"/>
      <c r="D98" s="23"/>
      <c r="E98" s="8"/>
      <c r="F98" s="8"/>
      <c r="G98" s="8"/>
    </row>
    <row r="99" spans="1:7" s="9" customFormat="1" ht="12" x14ac:dyDescent="0.2">
      <c r="A99" s="18" t="s">
        <v>18</v>
      </c>
      <c r="B99" s="7" t="s">
        <v>29</v>
      </c>
      <c r="C99" s="8"/>
      <c r="D99" s="8"/>
      <c r="E99" s="8"/>
      <c r="F99" s="8"/>
      <c r="G99" s="8"/>
    </row>
    <row r="100" spans="1:7" s="9" customFormat="1" ht="12" x14ac:dyDescent="0.2">
      <c r="A100" s="18" t="s">
        <v>25</v>
      </c>
      <c r="B100" s="7" t="s">
        <v>35</v>
      </c>
      <c r="C100" s="8"/>
      <c r="D100" s="8"/>
      <c r="E100" s="8"/>
      <c r="F100" s="8"/>
      <c r="G100" s="8"/>
    </row>
    <row r="101" spans="1:7" s="9" customFormat="1" ht="12" x14ac:dyDescent="0.2">
      <c r="A101" s="18" t="s">
        <v>24</v>
      </c>
      <c r="B101" s="7" t="s">
        <v>33</v>
      </c>
      <c r="C101" s="8"/>
      <c r="D101" s="8"/>
      <c r="E101" s="8"/>
      <c r="F101" s="8"/>
      <c r="G101" s="8"/>
    </row>
    <row r="102" spans="1:7" s="9" customFormat="1" ht="12" x14ac:dyDescent="0.2">
      <c r="A102" s="18" t="s">
        <v>19</v>
      </c>
      <c r="B102" s="7" t="s">
        <v>30</v>
      </c>
      <c r="C102" s="8"/>
      <c r="D102" s="8"/>
      <c r="E102" s="8"/>
      <c r="F102" s="8"/>
      <c r="G102" s="8"/>
    </row>
    <row r="103" spans="1:7" s="9" customFormat="1" ht="12" x14ac:dyDescent="0.2">
      <c r="A103" s="18" t="s">
        <v>22</v>
      </c>
      <c r="B103" s="7" t="s">
        <v>34</v>
      </c>
      <c r="C103" s="8"/>
      <c r="D103" s="8"/>
      <c r="E103" s="8"/>
      <c r="F103" s="8"/>
      <c r="G103" s="8"/>
    </row>
    <row r="104" spans="1:7" s="9" customFormat="1" ht="12" x14ac:dyDescent="0.2">
      <c r="A104" s="18" t="s">
        <v>20</v>
      </c>
      <c r="B104" s="7" t="s">
        <v>37</v>
      </c>
      <c r="C104" s="8"/>
      <c r="D104" s="8"/>
      <c r="E104" s="8"/>
      <c r="F104" s="8"/>
      <c r="G104" s="8"/>
    </row>
    <row r="105" spans="1:7" s="9" customFormat="1" ht="12" x14ac:dyDescent="0.2">
      <c r="A105" s="18" t="s">
        <v>21</v>
      </c>
      <c r="B105" s="7" t="s">
        <v>31</v>
      </c>
      <c r="C105" s="8"/>
      <c r="D105" s="8"/>
      <c r="E105" s="8"/>
      <c r="F105" s="8"/>
      <c r="G105" s="8"/>
    </row>
    <row r="106" spans="1:7" s="9" customFormat="1" ht="12" x14ac:dyDescent="0.2">
      <c r="A106" s="18">
        <v>44</v>
      </c>
      <c r="B106" s="7" t="s">
        <v>46</v>
      </c>
      <c r="C106" s="8"/>
      <c r="D106" s="8"/>
      <c r="E106" s="8"/>
      <c r="F106" s="8"/>
      <c r="G106" s="8"/>
    </row>
    <row r="107" spans="1:7" s="9" customFormat="1" ht="12" x14ac:dyDescent="0.2">
      <c r="A107" s="18" t="s">
        <v>23</v>
      </c>
      <c r="B107" s="7" t="s">
        <v>32</v>
      </c>
      <c r="C107" s="8"/>
      <c r="D107" s="8"/>
      <c r="E107" s="8"/>
      <c r="F107" s="8"/>
      <c r="G107" s="8"/>
    </row>
    <row r="108" spans="1:7" s="9" customFormat="1" ht="12" x14ac:dyDescent="0.2">
      <c r="A108" s="19" t="s">
        <v>16</v>
      </c>
      <c r="B108" s="20" t="s">
        <v>49</v>
      </c>
      <c r="C108" s="21">
        <f>C109</f>
        <v>124795.08000000002</v>
      </c>
      <c r="D108" s="21">
        <f>D109+D130</f>
        <v>0</v>
      </c>
      <c r="E108" s="21">
        <f>E109+E130</f>
        <v>0</v>
      </c>
      <c r="F108" s="21">
        <f>F109+F130</f>
        <v>0</v>
      </c>
      <c r="G108" s="21">
        <f>G109+G130</f>
        <v>0</v>
      </c>
    </row>
    <row r="109" spans="1:7" x14ac:dyDescent="0.25">
      <c r="A109" s="19">
        <v>561</v>
      </c>
      <c r="B109" s="20" t="s">
        <v>48</v>
      </c>
      <c r="C109" s="21">
        <f>SUM(C110:C113)</f>
        <v>124795.08000000002</v>
      </c>
      <c r="D109" s="21">
        <f>SUM(D110:D113)</f>
        <v>0</v>
      </c>
      <c r="E109" s="21">
        <f>SUM(E110:E113)</f>
        <v>0</v>
      </c>
      <c r="F109" s="21">
        <f>SUM(F110:F113)</f>
        <v>0</v>
      </c>
      <c r="G109" s="21">
        <f>SUM(G110:G113)</f>
        <v>0</v>
      </c>
    </row>
    <row r="110" spans="1:7" x14ac:dyDescent="0.25">
      <c r="A110" s="18" t="s">
        <v>10</v>
      </c>
      <c r="B110" s="24" t="s">
        <v>28</v>
      </c>
      <c r="C110" s="8">
        <v>3444.13</v>
      </c>
      <c r="D110" s="23">
        <v>0</v>
      </c>
      <c r="E110" s="8">
        <v>0</v>
      </c>
      <c r="F110" s="8">
        <v>0</v>
      </c>
      <c r="G110" s="8">
        <v>0</v>
      </c>
    </row>
    <row r="111" spans="1:7" x14ac:dyDescent="0.25">
      <c r="A111" s="18" t="s">
        <v>17</v>
      </c>
      <c r="B111" s="7" t="s">
        <v>27</v>
      </c>
      <c r="C111" s="8">
        <v>30996.240000000002</v>
      </c>
      <c r="D111" s="23">
        <v>0</v>
      </c>
      <c r="E111" s="8">
        <v>0</v>
      </c>
      <c r="F111" s="8">
        <v>0</v>
      </c>
      <c r="G111" s="8">
        <v>0</v>
      </c>
    </row>
    <row r="112" spans="1:7" x14ac:dyDescent="0.25">
      <c r="A112" s="18">
        <v>36</v>
      </c>
      <c r="B112" s="7" t="s">
        <v>33</v>
      </c>
      <c r="C112" s="8">
        <v>38766.050000000003</v>
      </c>
      <c r="D112" s="23">
        <v>0</v>
      </c>
      <c r="E112" s="8">
        <v>0</v>
      </c>
      <c r="F112" s="8">
        <v>0</v>
      </c>
      <c r="G112" s="8">
        <v>0</v>
      </c>
    </row>
    <row r="113" spans="1:7" x14ac:dyDescent="0.25">
      <c r="A113" s="18" t="s">
        <v>21</v>
      </c>
      <c r="B113" s="7" t="s">
        <v>31</v>
      </c>
      <c r="C113" s="8">
        <v>51588.66</v>
      </c>
      <c r="D113" s="23">
        <v>0</v>
      </c>
      <c r="E113" s="8">
        <v>0</v>
      </c>
      <c r="F113" s="8">
        <v>0</v>
      </c>
      <c r="G113" s="8">
        <v>0</v>
      </c>
    </row>
    <row r="114" spans="1:7" x14ac:dyDescent="0.25">
      <c r="A114" s="19" t="s">
        <v>66</v>
      </c>
      <c r="B114" s="20" t="s">
        <v>67</v>
      </c>
      <c r="C114" s="21">
        <f>C115+C139</f>
        <v>62657.109999999993</v>
      </c>
      <c r="D114" s="21">
        <f>D115+D139</f>
        <v>160677</v>
      </c>
      <c r="E114" s="21">
        <f>E115+E139</f>
        <v>0</v>
      </c>
      <c r="F114" s="21">
        <f>F115+F139</f>
        <v>0</v>
      </c>
      <c r="G114" s="21">
        <f>G115+G139</f>
        <v>0</v>
      </c>
    </row>
    <row r="115" spans="1:7" x14ac:dyDescent="0.25">
      <c r="A115" s="19">
        <v>563</v>
      </c>
      <c r="B115" s="20" t="s">
        <v>60</v>
      </c>
      <c r="C115" s="21">
        <f>SUM(C116:C120)</f>
        <v>62657.109999999993</v>
      </c>
      <c r="D115" s="21">
        <f>SUM(D116:D120)</f>
        <v>160677</v>
      </c>
      <c r="E115" s="21">
        <f>SUM(E116:E120)</f>
        <v>0</v>
      </c>
      <c r="F115" s="21">
        <f>SUM(F116:F120)</f>
        <v>0</v>
      </c>
      <c r="G115" s="21">
        <f>SUM(G116:G120)</f>
        <v>0</v>
      </c>
    </row>
    <row r="116" spans="1:7" x14ac:dyDescent="0.25">
      <c r="A116" s="18" t="s">
        <v>10</v>
      </c>
      <c r="B116" s="7" t="s">
        <v>28</v>
      </c>
      <c r="C116" s="8">
        <v>6711.13</v>
      </c>
      <c r="D116" s="23"/>
      <c r="E116" s="8">
        <v>0</v>
      </c>
      <c r="F116" s="8">
        <v>0</v>
      </c>
      <c r="G116" s="8">
        <v>0</v>
      </c>
    </row>
    <row r="117" spans="1:7" x14ac:dyDescent="0.25">
      <c r="A117" s="18" t="s">
        <v>17</v>
      </c>
      <c r="B117" s="7" t="s">
        <v>27</v>
      </c>
      <c r="C117" s="8">
        <v>29458.43</v>
      </c>
      <c r="D117" s="23">
        <v>160677</v>
      </c>
      <c r="E117" s="8">
        <v>0</v>
      </c>
      <c r="F117" s="8">
        <v>0</v>
      </c>
      <c r="G117" s="8">
        <v>0</v>
      </c>
    </row>
    <row r="118" spans="1:7" x14ac:dyDescent="0.25">
      <c r="A118" s="18">
        <v>34</v>
      </c>
      <c r="B118" s="7" t="s">
        <v>29</v>
      </c>
      <c r="C118" s="8">
        <v>23.1</v>
      </c>
      <c r="D118" s="23">
        <v>0</v>
      </c>
      <c r="E118" s="8">
        <v>0</v>
      </c>
      <c r="F118" s="8">
        <v>0</v>
      </c>
      <c r="G118" s="8">
        <v>0</v>
      </c>
    </row>
    <row r="119" spans="1:7" x14ac:dyDescent="0.25">
      <c r="A119" s="18">
        <v>36</v>
      </c>
      <c r="B119" s="7" t="s">
        <v>33</v>
      </c>
      <c r="C119" s="8">
        <v>4693.45</v>
      </c>
      <c r="D119" s="23">
        <v>0</v>
      </c>
      <c r="E119" s="8">
        <v>0</v>
      </c>
      <c r="F119" s="8">
        <v>0</v>
      </c>
      <c r="G119" s="8">
        <v>0</v>
      </c>
    </row>
    <row r="120" spans="1:7" x14ac:dyDescent="0.25">
      <c r="A120" s="18" t="s">
        <v>21</v>
      </c>
      <c r="B120" s="7" t="s">
        <v>31</v>
      </c>
      <c r="C120" s="8">
        <v>21771</v>
      </c>
      <c r="D120" s="23">
        <v>0</v>
      </c>
      <c r="E120" s="8">
        <v>0</v>
      </c>
      <c r="F120" s="8">
        <v>0</v>
      </c>
      <c r="G120" s="8">
        <v>0</v>
      </c>
    </row>
    <row r="123" spans="1:7" x14ac:dyDescent="0.25">
      <c r="E123" s="25" t="s">
        <v>50</v>
      </c>
      <c r="F123" s="25"/>
      <c r="G123" s="25"/>
    </row>
    <row r="125" spans="1:7" x14ac:dyDescent="0.25">
      <c r="E125" s="25" t="s">
        <v>51</v>
      </c>
      <c r="F125" s="25"/>
      <c r="G125" s="25"/>
    </row>
  </sheetData>
  <autoFilter ref="A11:G107" xr:uid="{B8DFF439-E875-47C7-AD76-38302E7203CC}"/>
  <mergeCells count="8">
    <mergeCell ref="E123:G123"/>
    <mergeCell ref="E125:G125"/>
    <mergeCell ref="A8:G8"/>
    <mergeCell ref="A1:G1"/>
    <mergeCell ref="A2:G2"/>
    <mergeCell ref="A3:G3"/>
    <mergeCell ref="A4:G4"/>
    <mergeCell ref="A5:G5"/>
  </mergeCells>
  <pageMargins left="0.31496062992125984" right="0.31496062992125984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POSEBNI DIO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knjiga</cp:lastModifiedBy>
  <cp:lastPrinted>2023-12-12T06:31:41Z</cp:lastPrinted>
  <dcterms:created xsi:type="dcterms:W3CDTF">2022-10-31T10:11:38Z</dcterms:created>
  <dcterms:modified xsi:type="dcterms:W3CDTF">2024-12-12T06:54:59Z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