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4021C359-90AE-450B-9992-3F654710B6E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GFV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7" l="1"/>
  <c r="E9" i="7"/>
  <c r="F9" i="7"/>
  <c r="G9" i="7"/>
  <c r="C9" i="7"/>
  <c r="C12" i="7" s="1"/>
  <c r="D13" i="7"/>
  <c r="E13" i="7"/>
  <c r="F13" i="7"/>
  <c r="G13" i="7"/>
  <c r="C13" i="7"/>
  <c r="D28" i="7"/>
  <c r="E28" i="7"/>
  <c r="F28" i="7"/>
  <c r="G28" i="7"/>
  <c r="C28" i="7"/>
  <c r="D26" i="7"/>
  <c r="D25" i="7" s="1"/>
  <c r="E26" i="7"/>
  <c r="F26" i="7"/>
  <c r="F25" i="7" s="1"/>
  <c r="G26" i="7"/>
  <c r="C26" i="7"/>
  <c r="G64" i="7"/>
  <c r="G63" i="7" s="1"/>
  <c r="G7" i="7" s="1"/>
  <c r="F64" i="7"/>
  <c r="F63" i="7" s="1"/>
  <c r="F7" i="7" s="1"/>
  <c r="E64" i="7"/>
  <c r="E63" i="7" s="1"/>
  <c r="E7" i="7" s="1"/>
  <c r="D64" i="7"/>
  <c r="D63" i="7" s="1"/>
  <c r="D7" i="7" s="1"/>
  <c r="C64" i="7"/>
  <c r="C63" i="7" s="1"/>
  <c r="C7" i="7" s="1"/>
  <c r="C25" i="7" l="1"/>
  <c r="E25" i="7"/>
  <c r="G25" i="7"/>
  <c r="C61" i="7"/>
  <c r="C54" i="7"/>
  <c r="C53" i="7"/>
  <c r="C52" i="7"/>
  <c r="D68" i="7" l="1"/>
  <c r="E68" i="7"/>
  <c r="F68" i="7"/>
  <c r="F67" i="7" s="1"/>
  <c r="G68" i="7"/>
  <c r="G67" i="7" s="1"/>
  <c r="D67" i="7"/>
  <c r="E67" i="7"/>
  <c r="C68" i="7"/>
  <c r="C67" i="7" s="1"/>
  <c r="D93" i="7"/>
  <c r="E93" i="7"/>
  <c r="E92" i="7" s="1"/>
  <c r="E91" i="7" s="1"/>
  <c r="F93" i="7"/>
  <c r="F92" i="7" s="1"/>
  <c r="G93" i="7"/>
  <c r="G92" i="7" s="1"/>
  <c r="G91" i="7" s="1"/>
  <c r="D108" i="7"/>
  <c r="D107" i="7" s="1"/>
  <c r="E108" i="7"/>
  <c r="E107" i="7" s="1"/>
  <c r="F108" i="7"/>
  <c r="F107" i="7" s="1"/>
  <c r="G108" i="7"/>
  <c r="G107" i="7" s="1"/>
  <c r="C108" i="7"/>
  <c r="C107" i="7" s="1"/>
  <c r="C93" i="7"/>
  <c r="C92" i="7" s="1"/>
  <c r="C91" i="7" s="1"/>
  <c r="D59" i="7"/>
  <c r="E59" i="7"/>
  <c r="F59" i="7"/>
  <c r="G59" i="7"/>
  <c r="C59" i="7"/>
  <c r="D51" i="7"/>
  <c r="E51" i="7"/>
  <c r="F51" i="7"/>
  <c r="G51" i="7"/>
  <c r="C51" i="7"/>
  <c r="D33" i="7"/>
  <c r="E33" i="7"/>
  <c r="F33" i="7"/>
  <c r="G33" i="7"/>
  <c r="C33" i="7"/>
  <c r="D100" i="7"/>
  <c r="D99" i="7" s="1"/>
  <c r="E100" i="7"/>
  <c r="E99" i="7" s="1"/>
  <c r="E98" i="7" s="1"/>
  <c r="F100" i="7"/>
  <c r="F99" i="7" s="1"/>
  <c r="G100" i="7"/>
  <c r="G99" i="7" s="1"/>
  <c r="D87" i="7"/>
  <c r="E87" i="7"/>
  <c r="F87" i="7"/>
  <c r="G87" i="7"/>
  <c r="D83" i="7"/>
  <c r="E83" i="7"/>
  <c r="E82" i="7" s="1"/>
  <c r="E8" i="7" s="1"/>
  <c r="F83" i="7"/>
  <c r="F82" i="7" s="1"/>
  <c r="F8" i="7" s="1"/>
  <c r="G83" i="7"/>
  <c r="G82" i="7" s="1"/>
  <c r="G8" i="7" s="1"/>
  <c r="D82" i="7"/>
  <c r="D8" i="7" s="1"/>
  <c r="D78" i="7"/>
  <c r="E78" i="7"/>
  <c r="F78" i="7"/>
  <c r="G78" i="7"/>
  <c r="D73" i="7"/>
  <c r="E73" i="7"/>
  <c r="F73" i="7"/>
  <c r="G73" i="7"/>
  <c r="D48" i="7"/>
  <c r="E48" i="7"/>
  <c r="F48" i="7"/>
  <c r="G48" i="7"/>
  <c r="D43" i="7"/>
  <c r="E43" i="7"/>
  <c r="E42" i="7" s="1"/>
  <c r="E5" i="7" s="1"/>
  <c r="F43" i="7"/>
  <c r="G43" i="7"/>
  <c r="D38" i="7"/>
  <c r="E38" i="7"/>
  <c r="F38" i="7"/>
  <c r="G38" i="7"/>
  <c r="C78" i="7"/>
  <c r="C73" i="7"/>
  <c r="C100" i="7"/>
  <c r="C99" i="7" s="1"/>
  <c r="C98" i="7" s="1"/>
  <c r="C87" i="7"/>
  <c r="C83" i="7"/>
  <c r="C48" i="7"/>
  <c r="C43" i="7"/>
  <c r="C38" i="7"/>
  <c r="D21" i="7"/>
  <c r="E21" i="7"/>
  <c r="F21" i="7"/>
  <c r="G21" i="7"/>
  <c r="C21" i="7"/>
  <c r="D15" i="7"/>
  <c r="E15" i="7"/>
  <c r="F15" i="7"/>
  <c r="G15" i="7"/>
  <c r="C15" i="7"/>
  <c r="C106" i="7" l="1"/>
  <c r="F106" i="7"/>
  <c r="G106" i="7"/>
  <c r="D106" i="7"/>
  <c r="E106" i="7"/>
  <c r="G42" i="7"/>
  <c r="G5" i="7" s="1"/>
  <c r="F72" i="7"/>
  <c r="E72" i="7"/>
  <c r="D72" i="7"/>
  <c r="G72" i="7"/>
  <c r="D50" i="7"/>
  <c r="D6" i="7" s="1"/>
  <c r="D92" i="7"/>
  <c r="D11" i="7" s="1"/>
  <c r="F11" i="7"/>
  <c r="C11" i="7"/>
  <c r="D42" i="7"/>
  <c r="D5" i="7" s="1"/>
  <c r="G11" i="7"/>
  <c r="E11" i="7"/>
  <c r="F91" i="7"/>
  <c r="F42" i="7"/>
  <c r="F5" i="7" s="1"/>
  <c r="D98" i="7"/>
  <c r="G98" i="7"/>
  <c r="F98" i="7"/>
  <c r="F50" i="7"/>
  <c r="D32" i="7"/>
  <c r="C50" i="7"/>
  <c r="C6" i="7" s="1"/>
  <c r="G50" i="7"/>
  <c r="E32" i="7"/>
  <c r="E50" i="7"/>
  <c r="G32" i="7"/>
  <c r="F32" i="7"/>
  <c r="G14" i="7"/>
  <c r="G3" i="7" s="1"/>
  <c r="D14" i="7"/>
  <c r="C82" i="7"/>
  <c r="C8" i="7" s="1"/>
  <c r="E14" i="7"/>
  <c r="F14" i="7"/>
  <c r="F3" i="7" s="1"/>
  <c r="C14" i="7"/>
  <c r="C3" i="7" s="1"/>
  <c r="C42" i="7"/>
  <c r="C5" i="7" s="1"/>
  <c r="C72" i="7"/>
  <c r="C10" i="7" s="1"/>
  <c r="C32" i="7"/>
  <c r="F31" i="7" l="1"/>
  <c r="C31" i="7"/>
  <c r="D31" i="7"/>
  <c r="E6" i="7"/>
  <c r="E31" i="7"/>
  <c r="F6" i="7"/>
  <c r="G6" i="7"/>
  <c r="G31" i="7"/>
  <c r="D91" i="7"/>
  <c r="F4" i="7"/>
  <c r="E4" i="7"/>
  <c r="D4" i="7"/>
  <c r="G4" i="7"/>
  <c r="E3" i="7"/>
  <c r="C4" i="7"/>
  <c r="D3" i="7"/>
  <c r="F12" i="7" l="1"/>
  <c r="G12" i="7"/>
  <c r="D12" i="7"/>
  <c r="E12" i="7"/>
</calcChain>
</file>

<file path=xl/sharedStrings.xml><?xml version="1.0" encoding="utf-8"?>
<sst xmlns="http://schemas.openxmlformats.org/spreadsheetml/2006/main" count="185" uniqueCount="58">
  <si>
    <t>Opći prihodi i primici</t>
  </si>
  <si>
    <t>43</t>
  </si>
  <si>
    <t>Ostali prihodi za posebne namjene</t>
  </si>
  <si>
    <t>51</t>
  </si>
  <si>
    <t>Donacije</t>
  </si>
  <si>
    <t>31</t>
  </si>
  <si>
    <t>Vlastiti prihodi</t>
  </si>
  <si>
    <t>Mehanizam za oporavak i otpornost</t>
  </si>
  <si>
    <t>K679084</t>
  </si>
  <si>
    <t>OP KONKURENTNOST I KOHEZIJA 2014.-2020., PRIORITET 1, 9 i 10</t>
  </si>
  <si>
    <t>Europski fond za regionalni razvoj (ERDF)</t>
  </si>
  <si>
    <t>32</t>
  </si>
  <si>
    <t>34</t>
  </si>
  <si>
    <t>37</t>
  </si>
  <si>
    <t>41</t>
  </si>
  <si>
    <t>42</t>
  </si>
  <si>
    <t>38</t>
  </si>
  <si>
    <t>45</t>
  </si>
  <si>
    <t>36</t>
  </si>
  <si>
    <t>35</t>
  </si>
  <si>
    <t>11</t>
  </si>
  <si>
    <t>Materijalni rashodi</t>
  </si>
  <si>
    <t>Rashodi za zaposlene</t>
  </si>
  <si>
    <t>Financijski rashodi</t>
  </si>
  <si>
    <t>Naknade građanima i kućanstvima na temelju osiguranja i druge naknade</t>
  </si>
  <si>
    <t>Rashodi za nabavu proizvedene dugotrajne imovine</t>
  </si>
  <si>
    <t>Rashodi za dodatna ulaganja na nefinancijskoj imovini</t>
  </si>
  <si>
    <t>Pomoći dane u inozemstvo i unutar općeg proračuna</t>
  </si>
  <si>
    <t>Ostali rashodi</t>
  </si>
  <si>
    <t>Subvencije</t>
  </si>
  <si>
    <t>Rashodi za nabavu neproizvedene dugotrajne imovine</t>
  </si>
  <si>
    <t>563</t>
  </si>
  <si>
    <t>3705</t>
  </si>
  <si>
    <t>VISOKO OBRAZOVANJE</t>
  </si>
  <si>
    <t>61</t>
  </si>
  <si>
    <t xml:space="preserve">BROJČANA OZNAKA PRORAČUNSKOG KORISNIKA </t>
  </si>
  <si>
    <t xml:space="preserve">NAZIV PRORAČUNSKOG KORISNIKA </t>
  </si>
  <si>
    <t>Rashodi poslovanja</t>
  </si>
  <si>
    <t>PROJEKCIJA 
2027.</t>
  </si>
  <si>
    <t>Rashodi za nabavu nefinancijske imovine</t>
  </si>
  <si>
    <t>IZVRŠENJE
2024.</t>
  </si>
  <si>
    <t>TEKUĆI PLAN
2025.</t>
  </si>
  <si>
    <t>PLAN 
2026.</t>
  </si>
  <si>
    <t>PROJEKCIJA 
2028.</t>
  </si>
  <si>
    <t>PROGRAMSKO I OSTALO FINANCIRANJE SVEUČILIŠTA U ZAGREBU  – IZ EVIDENCIJSKIH PRIHODA</t>
  </si>
  <si>
    <t>Ostali programi EU</t>
  </si>
  <si>
    <t>Pmoći iz državnog proračuna</t>
  </si>
  <si>
    <t>Europski fond za regionalni razvoj - predfinanciranje iz izvora 11 Opći prihodi i primici</t>
  </si>
  <si>
    <t>K679129</t>
  </si>
  <si>
    <t>STVARANJE OKVIRA ZA PRIVLAČENJE STUDENATA I ISTRAŽIVAČA NA STEM I ICT PODRUČJIMA - NPOO (C3.2.R2)</t>
  </si>
  <si>
    <t>Programi Unije</t>
  </si>
  <si>
    <t>Pomoći iz državnog proračuna</t>
  </si>
  <si>
    <t>Europski fond za regionalni razvoj (EFRR)</t>
  </si>
  <si>
    <t>A679134</t>
  </si>
  <si>
    <t>PROGRAMSKO FINANCIRANJE JAVNIH VISOKIH UČILIŠTA 2025-2029</t>
  </si>
  <si>
    <t>A679135</t>
  </si>
  <si>
    <t>A679133</t>
  </si>
  <si>
    <t>PROGRAM PREKOGRANIČNE SURADNJE UPRAVLJAČKO TIJELO IZ INOZEMSTVA - IZ EVIDENCIJSKIH PRIHODA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</si>
</sst>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sz val="8"/>
      <name val="Arial"/>
      <family val="2"/>
    </font>
    <font>
      <b/>
      <sz val="10"/>
      <color indexed="8"/>
      <name val="Arial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1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52">
    <xf numFmtId="0" fontId="0" fillId="0" borderId="0"/>
    <xf numFmtId="0" fontId="1" fillId="2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0" fontId="2" fillId="4" borderId="1" applyNumberFormat="0" applyProtection="0">
      <alignment horizontal="left" vertical="center" wrapText="1" indent="1"/>
    </xf>
    <xf numFmtId="4" fontId="4" fillId="5" borderId="1" applyNumberFormat="0" applyProtection="0">
      <alignment vertical="center"/>
    </xf>
    <xf numFmtId="0" fontId="2" fillId="6" borderId="1" applyNumberFormat="0" applyProtection="0">
      <alignment horizontal="left" vertical="center" wrapText="1" indent="1"/>
    </xf>
    <xf numFmtId="0" fontId="2" fillId="3" borderId="1" applyNumberFormat="0" applyProtection="0">
      <alignment horizontal="left" vertical="center" wrapText="1" indent="1"/>
    </xf>
    <xf numFmtId="4" fontId="4" fillId="7" borderId="1" applyNumberFormat="0" applyProtection="0">
      <alignment horizontal="right" vertical="center"/>
    </xf>
    <xf numFmtId="4" fontId="5" fillId="5" borderId="1" applyNumberFormat="0" applyProtection="0">
      <alignment vertical="center"/>
    </xf>
    <xf numFmtId="4" fontId="4" fillId="5" borderId="1" applyNumberFormat="0" applyProtection="0">
      <alignment horizontal="left" vertical="center" indent="1"/>
    </xf>
    <xf numFmtId="4" fontId="4" fillId="5" borderId="1" applyNumberFormat="0" applyProtection="0">
      <alignment horizontal="left" vertical="center" indent="1"/>
    </xf>
    <xf numFmtId="4" fontId="4" fillId="8" borderId="1" applyNumberFormat="0" applyProtection="0">
      <alignment horizontal="right" vertical="center"/>
    </xf>
    <xf numFmtId="4" fontId="4" fillId="9" borderId="1" applyNumberFormat="0" applyProtection="0">
      <alignment horizontal="right" vertical="center"/>
    </xf>
    <xf numFmtId="4" fontId="4" fillId="10" borderId="1" applyNumberFormat="0" applyProtection="0">
      <alignment horizontal="right" vertical="center"/>
    </xf>
    <xf numFmtId="4" fontId="4" fillId="11" borderId="1" applyNumberFormat="0" applyProtection="0">
      <alignment horizontal="right" vertical="center"/>
    </xf>
    <xf numFmtId="4" fontId="4" fillId="12" borderId="1" applyNumberFormat="0" applyProtection="0">
      <alignment horizontal="right" vertical="center"/>
    </xf>
    <xf numFmtId="4" fontId="4" fillId="13" borderId="1" applyNumberFormat="0" applyProtection="0">
      <alignment horizontal="right" vertical="center"/>
    </xf>
    <xf numFmtId="4" fontId="4" fillId="14" borderId="1" applyNumberFormat="0" applyProtection="0">
      <alignment horizontal="right" vertical="center"/>
    </xf>
    <xf numFmtId="4" fontId="4" fillId="15" borderId="1" applyNumberFormat="0" applyProtection="0">
      <alignment horizontal="right" vertical="center"/>
    </xf>
    <xf numFmtId="4" fontId="4" fillId="16" borderId="1" applyNumberFormat="0" applyProtection="0">
      <alignment horizontal="right" vertical="center"/>
    </xf>
    <xf numFmtId="4" fontId="6" fillId="17" borderId="1" applyNumberFormat="0" applyProtection="0">
      <alignment horizontal="left" vertical="center" indent="1"/>
    </xf>
    <xf numFmtId="4" fontId="4" fillId="7" borderId="2" applyNumberFormat="0" applyProtection="0">
      <alignment horizontal="left" vertical="center" indent="1"/>
    </xf>
    <xf numFmtId="4" fontId="7" fillId="18" borderId="0" applyNumberFormat="0" applyProtection="0">
      <alignment horizontal="left" vertical="center" indent="1"/>
    </xf>
    <xf numFmtId="0" fontId="11" fillId="2" borderId="1" applyNumberFormat="0" applyProtection="0">
      <alignment horizontal="center" vertical="center"/>
    </xf>
    <xf numFmtId="4" fontId="8" fillId="7" borderId="1" applyNumberFormat="0" applyProtection="0">
      <alignment horizontal="left" vertical="center" indent="1"/>
    </xf>
    <xf numFmtId="4" fontId="8" fillId="19" borderId="1" applyNumberFormat="0" applyProtection="0">
      <alignment horizontal="left" vertical="center" indent="1"/>
    </xf>
    <xf numFmtId="0" fontId="2" fillId="19" borderId="1" applyNumberFormat="0" applyProtection="0">
      <alignment horizontal="left" vertical="center" wrapText="1" indent="1"/>
    </xf>
    <xf numFmtId="0" fontId="2" fillId="19" borderId="1" applyNumberFormat="0" applyProtection="0">
      <alignment horizontal="left" vertical="center" indent="1"/>
    </xf>
    <xf numFmtId="0" fontId="2" fillId="4" borderId="1" applyNumberFormat="0" applyProtection="0">
      <alignment horizontal="left" vertical="center" indent="1"/>
    </xf>
    <xf numFmtId="0" fontId="2" fillId="6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4" fontId="4" fillId="20" borderId="1" applyNumberFormat="0" applyProtection="0">
      <alignment vertical="center"/>
    </xf>
    <xf numFmtId="4" fontId="5" fillId="20" borderId="1" applyNumberFormat="0" applyProtection="0">
      <alignment vertical="center"/>
    </xf>
    <xf numFmtId="4" fontId="4" fillId="20" borderId="1" applyNumberFormat="0" applyProtection="0">
      <alignment horizontal="left" vertical="center" indent="1"/>
    </xf>
    <xf numFmtId="4" fontId="4" fillId="20" borderId="1" applyNumberFormat="0" applyProtection="0">
      <alignment horizontal="left" vertical="center" indent="1"/>
    </xf>
    <xf numFmtId="4" fontId="5" fillId="7" borderId="1" applyNumberFormat="0" applyProtection="0">
      <alignment horizontal="right" vertical="center"/>
    </xf>
    <xf numFmtId="0" fontId="1" fillId="2" borderId="1" applyNumberFormat="0" applyProtection="0">
      <alignment horizontal="center" vertical="top" wrapText="1"/>
    </xf>
    <xf numFmtId="0" fontId="10" fillId="0" borderId="0" applyNumberFormat="0" applyProtection="0"/>
    <xf numFmtId="4" fontId="9" fillId="7" borderId="1" applyNumberFormat="0" applyProtection="0">
      <alignment horizontal="right" vertical="center"/>
    </xf>
    <xf numFmtId="0" fontId="12" fillId="21" borderId="4" applyProtection="0">
      <alignment vertical="center"/>
    </xf>
    <xf numFmtId="4" fontId="12" fillId="21" borderId="4" applyNumberFormat="0" applyProtection="0">
      <alignment horizontal="left" vertical="center" indent="1"/>
    </xf>
    <xf numFmtId="4" fontId="12" fillId="22" borderId="4" applyNumberFormat="0" applyProtection="0">
      <alignment horizontal="right" vertical="center"/>
    </xf>
    <xf numFmtId="4" fontId="12" fillId="5" borderId="4" applyNumberFormat="0" applyProtection="0">
      <alignment horizontal="left" vertical="center" indent="1"/>
    </xf>
    <xf numFmtId="4" fontId="12" fillId="23" borderId="4" applyNumberFormat="0" applyProtection="0">
      <alignment vertical="center"/>
    </xf>
    <xf numFmtId="0" fontId="12" fillId="24" borderId="4" applyNumberFormat="0" applyProtection="0">
      <alignment horizontal="left" vertical="center" indent="1"/>
    </xf>
    <xf numFmtId="0" fontId="12" fillId="25" borderId="4" applyNumberFormat="0" applyProtection="0">
      <alignment horizontal="left" vertical="center" indent="1"/>
    </xf>
    <xf numFmtId="0" fontId="12" fillId="2" borderId="4" applyNumberFormat="0" applyProtection="0">
      <alignment horizontal="left" vertical="center" wrapText="1" indent="1"/>
    </xf>
    <xf numFmtId="0" fontId="12" fillId="26" borderId="4" applyNumberFormat="0" applyProtection="0">
      <alignment horizontal="left" vertical="center" indent="1"/>
    </xf>
    <xf numFmtId="4" fontId="12" fillId="0" borderId="4" applyNumberFormat="0" applyProtection="0">
      <alignment horizontal="right" vertical="center"/>
    </xf>
    <xf numFmtId="4" fontId="12" fillId="21" borderId="4" applyNumberFormat="0" applyProtection="0">
      <alignment horizontal="left" vertical="center" indent="1"/>
    </xf>
  </cellStyleXfs>
  <cellXfs count="26">
    <xf numFmtId="0" fontId="0" fillId="0" borderId="0" xfId="0"/>
    <xf numFmtId="0" fontId="12" fillId="0" borderId="4" xfId="49" quotePrefix="1" applyFill="1">
      <alignment horizontal="left" vertical="center" indent="1"/>
    </xf>
    <xf numFmtId="0" fontId="12" fillId="0" borderId="4" xfId="49" quotePrefix="1" applyFill="1" applyAlignment="1">
      <alignment horizontal="left" vertical="center" indent="7"/>
    </xf>
    <xf numFmtId="3" fontId="12" fillId="0" borderId="4" xfId="50" applyNumberFormat="1">
      <alignment horizontal="right" vertical="center"/>
    </xf>
    <xf numFmtId="0" fontId="13" fillId="0" borderId="3" xfId="0" quotePrefix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2" fillId="0" borderId="4" xfId="49" quotePrefix="1" applyFill="1" applyAlignment="1">
      <alignment horizontal="left" vertical="center" indent="9"/>
    </xf>
    <xf numFmtId="0" fontId="2" fillId="0" borderId="6" xfId="6" quotePrefix="1" applyFill="1" applyBorder="1" applyAlignment="1">
      <alignment horizontal="left" vertical="center" indent="4"/>
    </xf>
    <xf numFmtId="0" fontId="2" fillId="0" borderId="6" xfId="6" quotePrefix="1" applyFill="1" applyBorder="1" applyAlignment="1">
      <alignment horizontal="left" vertical="center" indent="1"/>
    </xf>
    <xf numFmtId="3" fontId="12" fillId="0" borderId="7" xfId="50" applyNumberFormat="1" applyBorder="1">
      <alignment horizontal="right" vertical="center"/>
    </xf>
    <xf numFmtId="0" fontId="12" fillId="0" borderId="5" xfId="49" quotePrefix="1" applyFill="1" applyBorder="1" applyAlignment="1">
      <alignment horizontal="left" vertical="center" indent="7"/>
    </xf>
    <xf numFmtId="0" fontId="12" fillId="0" borderId="5" xfId="49" quotePrefix="1" applyFill="1" applyBorder="1">
      <alignment horizontal="left" vertical="center" indent="1"/>
    </xf>
    <xf numFmtId="3" fontId="12" fillId="0" borderId="5" xfId="50" applyNumberFormat="1" applyBorder="1">
      <alignment horizontal="right" vertical="center"/>
    </xf>
    <xf numFmtId="0" fontId="12" fillId="0" borderId="4" xfId="49" quotePrefix="1" applyFill="1" applyAlignment="1">
      <alignment horizontal="center" vertical="center"/>
    </xf>
    <xf numFmtId="0" fontId="12" fillId="0" borderId="8" xfId="49" quotePrefix="1" applyFill="1" applyBorder="1">
      <alignment horizontal="left" vertical="center" indent="1"/>
    </xf>
    <xf numFmtId="3" fontId="12" fillId="0" borderId="9" xfId="50" applyNumberFormat="1" applyBorder="1">
      <alignment horizontal="right" vertical="center"/>
    </xf>
    <xf numFmtId="0" fontId="0" fillId="0" borderId="3" xfId="0" applyBorder="1"/>
    <xf numFmtId="3" fontId="12" fillId="0" borderId="10" xfId="50" applyNumberFormat="1" applyBorder="1">
      <alignment horizontal="right" vertical="center"/>
    </xf>
    <xf numFmtId="0" fontId="12" fillId="27" borderId="4" xfId="49" quotePrefix="1" applyFill="1" applyAlignment="1">
      <alignment horizontal="left" vertical="center" indent="7"/>
    </xf>
    <xf numFmtId="0" fontId="12" fillId="27" borderId="4" xfId="49" quotePrefix="1" applyFill="1">
      <alignment horizontal="left" vertical="center" indent="1"/>
    </xf>
    <xf numFmtId="0" fontId="12" fillId="27" borderId="4" xfId="49" quotePrefix="1" applyFill="1" applyAlignment="1">
      <alignment horizontal="left" vertical="center" wrapText="1" indent="1"/>
    </xf>
    <xf numFmtId="0" fontId="12" fillId="27" borderId="8" xfId="49" quotePrefix="1" applyFill="1" applyBorder="1">
      <alignment horizontal="left" vertical="center" indent="1"/>
    </xf>
    <xf numFmtId="0" fontId="12" fillId="28" borderId="4" xfId="49" quotePrefix="1" applyFill="1" applyAlignment="1">
      <alignment horizontal="left" vertical="center" indent="5"/>
    </xf>
    <xf numFmtId="0" fontId="12" fillId="28" borderId="4" xfId="49" quotePrefix="1" applyFill="1">
      <alignment horizontal="left" vertical="center" indent="1"/>
    </xf>
    <xf numFmtId="0" fontId="12" fillId="28" borderId="4" xfId="49" quotePrefix="1" applyFill="1" applyAlignment="1">
      <alignment horizontal="left" vertical="center" wrapText="1" indent="1"/>
    </xf>
    <xf numFmtId="0" fontId="12" fillId="28" borderId="4" xfId="51" quotePrefix="1" applyNumberFormat="1" applyFill="1" applyAlignment="1">
      <alignment horizontal="left" vertical="center" wrapText="1" indent="1"/>
    </xf>
  </cellXfs>
  <cellStyles count="52">
    <cellStyle name="Normal" xfId="0" builtinId="0"/>
    <cellStyle name="Normal 2" xfId="3" xr:uid="{00000000-0005-0000-0000-000001000000}"/>
    <cellStyle name="SAPBEXaggData" xfId="5" xr:uid="{00000000-0005-0000-0000-000002000000}"/>
    <cellStyle name="SAPBEXaggData 2" xfId="45" xr:uid="{00000000-0005-0000-0000-000003000000}"/>
    <cellStyle name="SAPBEXaggDataEmph" xfId="9" xr:uid="{00000000-0005-0000-0000-000004000000}"/>
    <cellStyle name="SAPBEXaggItem" xfId="10" xr:uid="{00000000-0005-0000-0000-000005000000}"/>
    <cellStyle name="SAPBEXaggItem 2" xfId="44" xr:uid="{00000000-0005-0000-0000-000006000000}"/>
    <cellStyle name="SAPBEXaggItemX" xfId="11" xr:uid="{00000000-0005-0000-0000-000007000000}"/>
    <cellStyle name="SAPBEXchaText" xfId="1" xr:uid="{00000000-0005-0000-0000-000008000000}"/>
    <cellStyle name="SAPBEXchaText 2" xfId="41" xr:uid="{00000000-0005-0000-0000-000009000000}"/>
    <cellStyle name="SAPBEXexcBad7" xfId="12" xr:uid="{00000000-0005-0000-0000-00000A000000}"/>
    <cellStyle name="SAPBEXexcBad8" xfId="13" xr:uid="{00000000-0005-0000-0000-00000B000000}"/>
    <cellStyle name="SAPBEXexcBad9" xfId="14" xr:uid="{00000000-0005-0000-0000-00000C000000}"/>
    <cellStyle name="SAPBEXexcCritical4" xfId="15" xr:uid="{00000000-0005-0000-0000-00000D000000}"/>
    <cellStyle name="SAPBEXexcCritical5" xfId="16" xr:uid="{00000000-0005-0000-0000-00000E000000}"/>
    <cellStyle name="SAPBEXexcCritical6" xfId="17" xr:uid="{00000000-0005-0000-0000-00000F000000}"/>
    <cellStyle name="SAPBEXexcGood1" xfId="18" xr:uid="{00000000-0005-0000-0000-000010000000}"/>
    <cellStyle name="SAPBEXexcGood2" xfId="19" xr:uid="{00000000-0005-0000-0000-000011000000}"/>
    <cellStyle name="SAPBEXexcGood3" xfId="20" xr:uid="{00000000-0005-0000-0000-000012000000}"/>
    <cellStyle name="SAPBEXfilterDrill" xfId="21" xr:uid="{00000000-0005-0000-0000-000013000000}"/>
    <cellStyle name="SAPBEXfilterItem" xfId="22" xr:uid="{00000000-0005-0000-0000-000014000000}"/>
    <cellStyle name="SAPBEXfilterText" xfId="23" xr:uid="{00000000-0005-0000-0000-000015000000}"/>
    <cellStyle name="SAPBEXformats" xfId="24" xr:uid="{00000000-0005-0000-0000-000016000000}"/>
    <cellStyle name="SAPBEXformats 2" xfId="43" xr:uid="{00000000-0005-0000-0000-000017000000}"/>
    <cellStyle name="SAPBEXheaderItem" xfId="25" xr:uid="{00000000-0005-0000-0000-000018000000}"/>
    <cellStyle name="SAPBEXheaderText" xfId="26" xr:uid="{00000000-0005-0000-0000-000019000000}"/>
    <cellStyle name="SAPBEXHLevel0" xfId="27" xr:uid="{00000000-0005-0000-0000-00001A000000}"/>
    <cellStyle name="SAPBEXHLevel0 2" xfId="46" xr:uid="{00000000-0005-0000-0000-00001B000000}"/>
    <cellStyle name="SAPBEXHLevel0X" xfId="28" xr:uid="{00000000-0005-0000-0000-00001C000000}"/>
    <cellStyle name="SAPBEXHLevel1" xfId="4" xr:uid="{00000000-0005-0000-0000-00001D000000}"/>
    <cellStyle name="SAPBEXHLevel1 2" xfId="47" xr:uid="{00000000-0005-0000-0000-00001E000000}"/>
    <cellStyle name="SAPBEXHLevel1X" xfId="29" xr:uid="{00000000-0005-0000-0000-00001F000000}"/>
    <cellStyle name="SAPBEXHLevel2" xfId="6" xr:uid="{00000000-0005-0000-0000-000020000000}"/>
    <cellStyle name="SAPBEXHLevel2 2" xfId="48" xr:uid="{00000000-0005-0000-0000-000021000000}"/>
    <cellStyle name="SAPBEXHLevel2X" xfId="30" xr:uid="{00000000-0005-0000-0000-000022000000}"/>
    <cellStyle name="SAPBEXHLevel3" xfId="7" xr:uid="{00000000-0005-0000-0000-000023000000}"/>
    <cellStyle name="SAPBEXHLevel3 2" xfId="49" xr:uid="{00000000-0005-0000-0000-000024000000}"/>
    <cellStyle name="SAPBEXHLevel3X" xfId="31" xr:uid="{00000000-0005-0000-0000-000025000000}"/>
    <cellStyle name="SAPBEXinputData" xfId="32" xr:uid="{00000000-0005-0000-0000-000026000000}"/>
    <cellStyle name="SAPBEXresData" xfId="33" xr:uid="{00000000-0005-0000-0000-000027000000}"/>
    <cellStyle name="SAPBEXresDataEmph" xfId="34" xr:uid="{00000000-0005-0000-0000-000028000000}"/>
    <cellStyle name="SAPBEXresItem" xfId="35" xr:uid="{00000000-0005-0000-0000-000029000000}"/>
    <cellStyle name="SAPBEXresItemX" xfId="36" xr:uid="{00000000-0005-0000-0000-00002A000000}"/>
    <cellStyle name="SAPBEXstdData" xfId="8" xr:uid="{00000000-0005-0000-0000-00002B000000}"/>
    <cellStyle name="SAPBEXstdData 2" xfId="50" xr:uid="{00000000-0005-0000-0000-00002C000000}"/>
    <cellStyle name="SAPBEXstdDataEmph" xfId="37" xr:uid="{00000000-0005-0000-0000-00002D000000}"/>
    <cellStyle name="SAPBEXstdItem" xfId="2" xr:uid="{00000000-0005-0000-0000-00002E000000}"/>
    <cellStyle name="SAPBEXstdItem 2" xfId="42" xr:uid="{00000000-0005-0000-0000-00002F000000}"/>
    <cellStyle name="SAPBEXstdItem 3" xfId="51" xr:uid="{B6C6616C-891A-4CBD-8C9E-39FAA702C9A6}"/>
    <cellStyle name="SAPBEXstdItemX" xfId="38" xr:uid="{00000000-0005-0000-0000-000030000000}"/>
    <cellStyle name="SAPBEXtitle" xfId="39" xr:uid="{00000000-0005-0000-0000-000031000000}"/>
    <cellStyle name="SAPBEXundefined" xfId="40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13"/>
  <sheetViews>
    <sheetView tabSelected="1" workbookViewId="0">
      <pane xSplit="2" ySplit="2" topLeftCell="C80" activePane="bottomRight" state="frozen"/>
      <selection pane="topRight" activeCell="C1" sqref="C1"/>
      <selection pane="bottomLeft" activeCell="A3" sqref="A3"/>
      <selection pane="bottomRight" activeCell="K86" sqref="K86"/>
    </sheetView>
  </sheetViews>
  <sheetFormatPr defaultColWidth="9.109375" defaultRowHeight="14.4" x14ac:dyDescent="0.3"/>
  <cols>
    <col min="1" max="1" width="17.33203125" customWidth="1"/>
    <col min="2" max="2" width="51.44140625" customWidth="1"/>
    <col min="3" max="7" width="13.33203125" customWidth="1"/>
  </cols>
  <sheetData>
    <row r="2" spans="1:7" ht="52.8" x14ac:dyDescent="0.3">
      <c r="A2" s="4" t="s">
        <v>35</v>
      </c>
      <c r="B2" s="4" t="s">
        <v>36</v>
      </c>
      <c r="C2" s="4" t="s">
        <v>40</v>
      </c>
      <c r="D2" s="4" t="s">
        <v>41</v>
      </c>
      <c r="E2" s="5" t="s">
        <v>42</v>
      </c>
      <c r="F2" s="5" t="s">
        <v>38</v>
      </c>
      <c r="G2" s="5" t="s">
        <v>43</v>
      </c>
    </row>
    <row r="3" spans="1:7" x14ac:dyDescent="0.3">
      <c r="A3" s="2">
        <v>11</v>
      </c>
      <c r="B3" s="1" t="s">
        <v>0</v>
      </c>
      <c r="C3" s="3">
        <f>C14</f>
        <v>2355644.9700000002</v>
      </c>
      <c r="D3" s="3">
        <f t="shared" ref="D3:G3" si="0">D14</f>
        <v>2464678</v>
      </c>
      <c r="E3" s="3">
        <f t="shared" si="0"/>
        <v>3141659</v>
      </c>
      <c r="F3" s="3">
        <f t="shared" si="0"/>
        <v>3358283</v>
      </c>
      <c r="G3" s="3">
        <f t="shared" si="0"/>
        <v>3608261</v>
      </c>
    </row>
    <row r="4" spans="1:7" x14ac:dyDescent="0.3">
      <c r="A4" s="2">
        <v>31</v>
      </c>
      <c r="B4" s="1" t="s">
        <v>6</v>
      </c>
      <c r="C4" s="3">
        <f>C32</f>
        <v>265845.78000000003</v>
      </c>
      <c r="D4" s="3">
        <f t="shared" ref="D4:G4" si="1">D32</f>
        <v>300000</v>
      </c>
      <c r="E4" s="3">
        <f t="shared" si="1"/>
        <v>250000</v>
      </c>
      <c r="F4" s="3">
        <f t="shared" si="1"/>
        <v>300000</v>
      </c>
      <c r="G4" s="3">
        <f t="shared" si="1"/>
        <v>300000</v>
      </c>
    </row>
    <row r="5" spans="1:7" x14ac:dyDescent="0.3">
      <c r="A5" s="2">
        <v>43</v>
      </c>
      <c r="B5" s="1" t="s">
        <v>2</v>
      </c>
      <c r="C5" s="3">
        <f>C42</f>
        <v>297</v>
      </c>
      <c r="D5" s="3">
        <f t="shared" ref="D5:G5" si="2">D42</f>
        <v>70000</v>
      </c>
      <c r="E5" s="3">
        <f t="shared" si="2"/>
        <v>40000</v>
      </c>
      <c r="F5" s="3">
        <f t="shared" si="2"/>
        <v>40000</v>
      </c>
      <c r="G5" s="3">
        <f t="shared" si="2"/>
        <v>50000</v>
      </c>
    </row>
    <row r="6" spans="1:7" x14ac:dyDescent="0.3">
      <c r="A6" s="2">
        <v>50</v>
      </c>
      <c r="B6" s="1" t="s">
        <v>51</v>
      </c>
      <c r="C6" s="3">
        <f>C50</f>
        <v>140806.59</v>
      </c>
      <c r="D6" s="3">
        <f t="shared" ref="D6:G6" si="3">D50</f>
        <v>41898</v>
      </c>
      <c r="E6" s="3">
        <f t="shared" si="3"/>
        <v>88919</v>
      </c>
      <c r="F6" s="3">
        <f t="shared" si="3"/>
        <v>82382</v>
      </c>
      <c r="G6" s="3">
        <f t="shared" si="3"/>
        <v>67461</v>
      </c>
    </row>
    <row r="7" spans="1:7" x14ac:dyDescent="0.3">
      <c r="A7" s="2">
        <v>51</v>
      </c>
      <c r="B7" s="1" t="s">
        <v>50</v>
      </c>
      <c r="C7" s="3">
        <f>C63</f>
        <v>0</v>
      </c>
      <c r="D7" s="3">
        <f t="shared" ref="D7:G7" si="4">D63</f>
        <v>0</v>
      </c>
      <c r="E7" s="3">
        <f t="shared" si="4"/>
        <v>54000</v>
      </c>
      <c r="F7" s="3">
        <f t="shared" si="4"/>
        <v>5400</v>
      </c>
      <c r="G7" s="3">
        <f t="shared" si="4"/>
        <v>0</v>
      </c>
    </row>
    <row r="8" spans="1:7" x14ac:dyDescent="0.3">
      <c r="A8" s="2">
        <v>61</v>
      </c>
      <c r="B8" s="1" t="s">
        <v>4</v>
      </c>
      <c r="C8" s="3">
        <f>C82</f>
        <v>0</v>
      </c>
      <c r="D8" s="3">
        <f t="shared" ref="D8:G8" si="5">D82</f>
        <v>0</v>
      </c>
      <c r="E8" s="3">
        <f t="shared" si="5"/>
        <v>0</v>
      </c>
      <c r="F8" s="3">
        <f t="shared" si="5"/>
        <v>0</v>
      </c>
      <c r="G8" s="3">
        <f t="shared" si="5"/>
        <v>0</v>
      </c>
    </row>
    <row r="9" spans="1:7" x14ac:dyDescent="0.3">
      <c r="A9" s="2">
        <v>581</v>
      </c>
      <c r="B9" s="1" t="s">
        <v>7</v>
      </c>
      <c r="C9" s="3">
        <f>C107+C25</f>
        <v>0</v>
      </c>
      <c r="D9" s="3">
        <f t="shared" ref="D9:G9" si="6">D107+D25</f>
        <v>0</v>
      </c>
      <c r="E9" s="3">
        <f t="shared" si="6"/>
        <v>93412</v>
      </c>
      <c r="F9" s="3">
        <f t="shared" si="6"/>
        <v>86800</v>
      </c>
      <c r="G9" s="3">
        <f t="shared" si="6"/>
        <v>86800</v>
      </c>
    </row>
    <row r="10" spans="1:7" x14ac:dyDescent="0.3">
      <c r="A10" s="2">
        <v>57</v>
      </c>
      <c r="B10" s="1" t="s">
        <v>45</v>
      </c>
      <c r="C10" s="3">
        <f>C72</f>
        <v>53742.54</v>
      </c>
      <c r="D10" s="3"/>
      <c r="E10" s="3"/>
      <c r="F10" s="3"/>
      <c r="G10" s="3"/>
    </row>
    <row r="11" spans="1:7" x14ac:dyDescent="0.3">
      <c r="A11" s="10">
        <v>563</v>
      </c>
      <c r="B11" s="11" t="s">
        <v>10</v>
      </c>
      <c r="C11" s="12">
        <f>C99+C92+C67</f>
        <v>17760.21</v>
      </c>
      <c r="D11" s="12">
        <f>D99+D92+D67</f>
        <v>54347</v>
      </c>
      <c r="E11" s="12">
        <f>E99+E92+E67</f>
        <v>32786</v>
      </c>
      <c r="F11" s="12">
        <f>F99+F92+F67</f>
        <v>22360</v>
      </c>
      <c r="G11" s="12">
        <f>G99+G92+G67</f>
        <v>0</v>
      </c>
    </row>
    <row r="12" spans="1:7" x14ac:dyDescent="0.3">
      <c r="A12" s="7" t="s">
        <v>32</v>
      </c>
      <c r="B12" s="8" t="s">
        <v>33</v>
      </c>
      <c r="C12" s="9">
        <f>SUM(C3:C11)</f>
        <v>2834097.09</v>
      </c>
      <c r="D12" s="9">
        <f>SUM(D3:D11)</f>
        <v>2930923</v>
      </c>
      <c r="E12" s="9">
        <f>SUM(E3:E11)</f>
        <v>3700776</v>
      </c>
      <c r="F12" s="9">
        <f>SUM(F3:F11)</f>
        <v>3895225</v>
      </c>
      <c r="G12" s="9">
        <f>SUM(G3:G11)</f>
        <v>4112522</v>
      </c>
    </row>
    <row r="13" spans="1:7" x14ac:dyDescent="0.3">
      <c r="A13" s="22" t="s">
        <v>53</v>
      </c>
      <c r="B13" s="23" t="s">
        <v>54</v>
      </c>
      <c r="C13" s="3">
        <f>C14+C25</f>
        <v>2355644.9700000002</v>
      </c>
      <c r="D13" s="3">
        <f t="shared" ref="D13:G13" si="7">D14+D25</f>
        <v>2464678</v>
      </c>
      <c r="E13" s="3">
        <f t="shared" si="7"/>
        <v>3228459</v>
      </c>
      <c r="F13" s="3">
        <f t="shared" si="7"/>
        <v>3445083</v>
      </c>
      <c r="G13" s="3">
        <f t="shared" si="7"/>
        <v>3695061</v>
      </c>
    </row>
    <row r="14" spans="1:7" x14ac:dyDescent="0.3">
      <c r="A14" s="18" t="s">
        <v>20</v>
      </c>
      <c r="B14" s="19" t="s">
        <v>0</v>
      </c>
      <c r="C14" s="3">
        <f>C15+C21</f>
        <v>2355644.9700000002</v>
      </c>
      <c r="D14" s="3">
        <f t="shared" ref="D14:G14" si="8">D15+D21</f>
        <v>2464678</v>
      </c>
      <c r="E14" s="3">
        <f t="shared" si="8"/>
        <v>3141659</v>
      </c>
      <c r="F14" s="3">
        <f t="shared" si="8"/>
        <v>3358283</v>
      </c>
      <c r="G14" s="3">
        <f t="shared" si="8"/>
        <v>3608261</v>
      </c>
    </row>
    <row r="15" spans="1:7" x14ac:dyDescent="0.3">
      <c r="A15" s="2">
        <v>3</v>
      </c>
      <c r="B15" s="1" t="s">
        <v>37</v>
      </c>
      <c r="C15" s="3">
        <f>SUM(C16:C20)</f>
        <v>2354898.06</v>
      </c>
      <c r="D15" s="3">
        <f t="shared" ref="D15:G15" si="9">SUM(D16:D20)</f>
        <v>2464678</v>
      </c>
      <c r="E15" s="3">
        <f t="shared" si="9"/>
        <v>3118411</v>
      </c>
      <c r="F15" s="3">
        <f t="shared" si="9"/>
        <v>3330179</v>
      </c>
      <c r="G15" s="3">
        <f t="shared" si="9"/>
        <v>3576052</v>
      </c>
    </row>
    <row r="16" spans="1:7" x14ac:dyDescent="0.3">
      <c r="A16" s="6" t="s">
        <v>5</v>
      </c>
      <c r="B16" s="1" t="s">
        <v>22</v>
      </c>
      <c r="C16" s="3">
        <v>2286423.9500000002</v>
      </c>
      <c r="D16" s="3">
        <v>2318866</v>
      </c>
      <c r="E16" s="3">
        <v>2849007</v>
      </c>
      <c r="F16" s="3">
        <v>3044005</v>
      </c>
      <c r="G16" s="3">
        <v>3279769</v>
      </c>
    </row>
    <row r="17" spans="1:7" x14ac:dyDescent="0.3">
      <c r="A17" s="6" t="s">
        <v>11</v>
      </c>
      <c r="B17" s="1" t="s">
        <v>21</v>
      </c>
      <c r="C17" s="3">
        <v>67278.67</v>
      </c>
      <c r="D17" s="3">
        <v>144812</v>
      </c>
      <c r="E17" s="3">
        <v>267904</v>
      </c>
      <c r="F17" s="3">
        <v>284674</v>
      </c>
      <c r="G17" s="3">
        <v>294783</v>
      </c>
    </row>
    <row r="18" spans="1:7" x14ac:dyDescent="0.3">
      <c r="A18" s="6" t="s">
        <v>12</v>
      </c>
      <c r="B18" s="1" t="s">
        <v>23</v>
      </c>
      <c r="C18" s="3">
        <v>1195.44</v>
      </c>
      <c r="D18" s="3">
        <v>1000</v>
      </c>
      <c r="E18" s="3">
        <v>1500</v>
      </c>
      <c r="F18" s="3">
        <v>1500</v>
      </c>
      <c r="G18" s="3">
        <v>1500</v>
      </c>
    </row>
    <row r="19" spans="1:7" x14ac:dyDescent="0.3">
      <c r="A19" s="6" t="s">
        <v>13</v>
      </c>
      <c r="B19" s="1" t="s">
        <v>24</v>
      </c>
      <c r="C19" s="3"/>
      <c r="D19" s="3"/>
      <c r="E19" s="3"/>
      <c r="F19" s="3"/>
      <c r="G19" s="3"/>
    </row>
    <row r="20" spans="1:7" x14ac:dyDescent="0.3">
      <c r="A20" s="6" t="s">
        <v>16</v>
      </c>
      <c r="B20" s="1" t="s">
        <v>28</v>
      </c>
      <c r="C20" s="3"/>
      <c r="D20" s="3"/>
      <c r="E20" s="3"/>
      <c r="F20" s="3"/>
      <c r="G20" s="3"/>
    </row>
    <row r="21" spans="1:7" x14ac:dyDescent="0.3">
      <c r="A21" s="2">
        <v>4</v>
      </c>
      <c r="B21" s="1" t="s">
        <v>39</v>
      </c>
      <c r="C21" s="3">
        <f>SUM(C22:C24)</f>
        <v>746.91</v>
      </c>
      <c r="D21" s="3">
        <f t="shared" ref="D21:G21" si="10">SUM(D22:D24)</f>
        <v>0</v>
      </c>
      <c r="E21" s="3">
        <f t="shared" si="10"/>
        <v>23248</v>
      </c>
      <c r="F21" s="3">
        <f t="shared" si="10"/>
        <v>28104</v>
      </c>
      <c r="G21" s="3">
        <f t="shared" si="10"/>
        <v>32209</v>
      </c>
    </row>
    <row r="22" spans="1:7" x14ac:dyDescent="0.3">
      <c r="A22" s="6" t="s">
        <v>14</v>
      </c>
      <c r="B22" s="1" t="s">
        <v>30</v>
      </c>
      <c r="C22" s="3"/>
      <c r="D22" s="3"/>
      <c r="E22" s="3"/>
      <c r="F22" s="3"/>
      <c r="G22" s="3"/>
    </row>
    <row r="23" spans="1:7" x14ac:dyDescent="0.3">
      <c r="A23" s="6" t="s">
        <v>15</v>
      </c>
      <c r="B23" s="1" t="s">
        <v>25</v>
      </c>
      <c r="C23" s="3">
        <v>746.91</v>
      </c>
      <c r="D23" s="3"/>
      <c r="E23" s="3">
        <v>23248</v>
      </c>
      <c r="F23" s="3">
        <v>28104</v>
      </c>
      <c r="G23" s="3">
        <v>32209</v>
      </c>
    </row>
    <row r="24" spans="1:7" x14ac:dyDescent="0.3">
      <c r="A24" s="6" t="s">
        <v>17</v>
      </c>
      <c r="B24" s="1" t="s">
        <v>26</v>
      </c>
      <c r="C24" s="3"/>
      <c r="D24" s="3"/>
      <c r="E24" s="3"/>
      <c r="F24" s="3"/>
      <c r="G24" s="3"/>
    </row>
    <row r="25" spans="1:7" x14ac:dyDescent="0.3">
      <c r="A25" s="18">
        <v>581</v>
      </c>
      <c r="B25" s="19" t="s">
        <v>7</v>
      </c>
      <c r="C25" s="3">
        <f>C26+C28</f>
        <v>0</v>
      </c>
      <c r="D25" s="3">
        <f t="shared" ref="D25:G25" si="11">D26+D28</f>
        <v>0</v>
      </c>
      <c r="E25" s="3">
        <f t="shared" si="11"/>
        <v>86800</v>
      </c>
      <c r="F25" s="3">
        <f t="shared" si="11"/>
        <v>86800</v>
      </c>
      <c r="G25" s="3">
        <f t="shared" si="11"/>
        <v>86800</v>
      </c>
    </row>
    <row r="26" spans="1:7" x14ac:dyDescent="0.3">
      <c r="A26" s="2">
        <v>3</v>
      </c>
      <c r="B26" s="1" t="s">
        <v>37</v>
      </c>
      <c r="C26" s="3">
        <f>C27</f>
        <v>0</v>
      </c>
      <c r="D26" s="3">
        <f t="shared" ref="D26:G26" si="12">D27</f>
        <v>0</v>
      </c>
      <c r="E26" s="3">
        <f t="shared" si="12"/>
        <v>47800</v>
      </c>
      <c r="F26" s="3">
        <f t="shared" si="12"/>
        <v>47800</v>
      </c>
      <c r="G26" s="3">
        <f t="shared" si="12"/>
        <v>47800</v>
      </c>
    </row>
    <row r="27" spans="1:7" x14ac:dyDescent="0.3">
      <c r="A27" s="6" t="s">
        <v>11</v>
      </c>
      <c r="B27" s="1" t="s">
        <v>21</v>
      </c>
      <c r="C27" s="3"/>
      <c r="D27" s="3"/>
      <c r="E27" s="3">
        <v>47800</v>
      </c>
      <c r="F27" s="3">
        <v>47800</v>
      </c>
      <c r="G27" s="3">
        <v>47800</v>
      </c>
    </row>
    <row r="28" spans="1:7" x14ac:dyDescent="0.3">
      <c r="A28" s="2">
        <v>4</v>
      </c>
      <c r="B28" s="1" t="s">
        <v>39</v>
      </c>
      <c r="C28" s="3">
        <f>C29</f>
        <v>0</v>
      </c>
      <c r="D28" s="3">
        <f t="shared" ref="D28:G28" si="13">D29</f>
        <v>0</v>
      </c>
      <c r="E28" s="3">
        <f t="shared" si="13"/>
        <v>39000</v>
      </c>
      <c r="F28" s="3">
        <f t="shared" si="13"/>
        <v>39000</v>
      </c>
      <c r="G28" s="3">
        <f t="shared" si="13"/>
        <v>39000</v>
      </c>
    </row>
    <row r="29" spans="1:7" x14ac:dyDescent="0.3">
      <c r="A29" s="6" t="s">
        <v>15</v>
      </c>
      <c r="B29" s="1" t="s">
        <v>25</v>
      </c>
      <c r="C29" s="3"/>
      <c r="D29" s="3"/>
      <c r="E29" s="3">
        <v>39000</v>
      </c>
      <c r="F29" s="3">
        <v>39000</v>
      </c>
      <c r="G29" s="3">
        <v>39000</v>
      </c>
    </row>
    <row r="30" spans="1:7" x14ac:dyDescent="0.3">
      <c r="A30" s="6"/>
      <c r="B30" s="1"/>
      <c r="C30" s="3"/>
      <c r="D30" s="3"/>
      <c r="E30" s="3"/>
      <c r="F30" s="3"/>
      <c r="G30" s="3"/>
    </row>
    <row r="31" spans="1:7" ht="20.399999999999999" x14ac:dyDescent="0.3">
      <c r="A31" s="22" t="s">
        <v>55</v>
      </c>
      <c r="B31" s="24" t="s">
        <v>44</v>
      </c>
      <c r="C31" s="3">
        <f>C32+C42+C82+C72+C50+C67</f>
        <v>460691.91000000003</v>
      </c>
      <c r="D31" s="3">
        <f>D32+D42+D82+D72+D50+D67</f>
        <v>411898</v>
      </c>
      <c r="E31" s="3">
        <f>E32+E42+E82+E72+E50+E67</f>
        <v>401279</v>
      </c>
      <c r="F31" s="3">
        <f>F32+F42+F82+F72+F50+F67+F63</f>
        <v>450142</v>
      </c>
      <c r="G31" s="3">
        <f>G32+G42+G82+G72+G50+G67</f>
        <v>417461</v>
      </c>
    </row>
    <row r="32" spans="1:7" x14ac:dyDescent="0.3">
      <c r="A32" s="18" t="s">
        <v>5</v>
      </c>
      <c r="B32" s="19" t="s">
        <v>6</v>
      </c>
      <c r="C32" s="3">
        <f>C33+C38</f>
        <v>265845.78000000003</v>
      </c>
      <c r="D32" s="3">
        <f t="shared" ref="D32:G32" si="14">D33+D38</f>
        <v>300000</v>
      </c>
      <c r="E32" s="3">
        <f t="shared" si="14"/>
        <v>250000</v>
      </c>
      <c r="F32" s="3">
        <f t="shared" si="14"/>
        <v>300000</v>
      </c>
      <c r="G32" s="3">
        <f t="shared" si="14"/>
        <v>300000</v>
      </c>
    </row>
    <row r="33" spans="1:7" x14ac:dyDescent="0.3">
      <c r="A33" s="2">
        <v>3</v>
      </c>
      <c r="B33" s="1" t="s">
        <v>37</v>
      </c>
      <c r="C33" s="3">
        <f>SUM(C34:C37)</f>
        <v>239887.44</v>
      </c>
      <c r="D33" s="3">
        <f t="shared" ref="D33:G33" si="15">SUM(D34:D37)</f>
        <v>231000</v>
      </c>
      <c r="E33" s="3">
        <f t="shared" si="15"/>
        <v>211000</v>
      </c>
      <c r="F33" s="3">
        <f t="shared" si="15"/>
        <v>243000</v>
      </c>
      <c r="G33" s="3">
        <f t="shared" si="15"/>
        <v>243000</v>
      </c>
    </row>
    <row r="34" spans="1:7" x14ac:dyDescent="0.3">
      <c r="A34" s="6" t="s">
        <v>5</v>
      </c>
      <c r="B34" s="1" t="s">
        <v>22</v>
      </c>
      <c r="C34" s="3">
        <v>48968.33</v>
      </c>
      <c r="D34" s="3">
        <v>49950</v>
      </c>
      <c r="E34" s="3">
        <v>32475</v>
      </c>
      <c r="F34" s="3">
        <v>43300</v>
      </c>
      <c r="G34" s="3">
        <v>43300</v>
      </c>
    </row>
    <row r="35" spans="1:7" x14ac:dyDescent="0.3">
      <c r="A35" s="6" t="s">
        <v>11</v>
      </c>
      <c r="B35" s="1" t="s">
        <v>21</v>
      </c>
      <c r="C35" s="3">
        <v>190623.17</v>
      </c>
      <c r="D35" s="3">
        <v>180550</v>
      </c>
      <c r="E35" s="3">
        <v>175525</v>
      </c>
      <c r="F35" s="3">
        <v>196700</v>
      </c>
      <c r="G35" s="3">
        <v>196700</v>
      </c>
    </row>
    <row r="36" spans="1:7" x14ac:dyDescent="0.3">
      <c r="A36" s="6" t="s">
        <v>12</v>
      </c>
      <c r="B36" s="1" t="s">
        <v>23</v>
      </c>
      <c r="C36" s="3">
        <v>295.94</v>
      </c>
      <c r="D36" s="3">
        <v>500</v>
      </c>
      <c r="E36" s="3">
        <v>1000</v>
      </c>
      <c r="F36" s="3">
        <v>1000</v>
      </c>
      <c r="G36" s="3">
        <v>1000</v>
      </c>
    </row>
    <row r="37" spans="1:7" x14ac:dyDescent="0.3">
      <c r="A37" s="6">
        <v>38</v>
      </c>
      <c r="B37" s="1" t="s">
        <v>28</v>
      </c>
      <c r="C37" s="3"/>
      <c r="D37" s="3"/>
      <c r="E37" s="3">
        <v>2000</v>
      </c>
      <c r="F37" s="3">
        <v>2000</v>
      </c>
      <c r="G37" s="3">
        <v>2000</v>
      </c>
    </row>
    <row r="38" spans="1:7" x14ac:dyDescent="0.3">
      <c r="A38" s="13">
        <v>4</v>
      </c>
      <c r="B38" s="1" t="s">
        <v>39</v>
      </c>
      <c r="C38" s="3">
        <f>SUM(C39:C41)</f>
        <v>25958.34</v>
      </c>
      <c r="D38" s="3">
        <f>SUM(D39:D41)</f>
        <v>69000</v>
      </c>
      <c r="E38" s="3">
        <f>SUM(E39:E41)</f>
        <v>39000</v>
      </c>
      <c r="F38" s="3">
        <f>SUM(F39:F41)</f>
        <v>57000</v>
      </c>
      <c r="G38" s="3">
        <f>SUM(G39:G41)</f>
        <v>57000</v>
      </c>
    </row>
    <row r="39" spans="1:7" x14ac:dyDescent="0.3">
      <c r="A39" s="6">
        <v>41</v>
      </c>
      <c r="B39" s="1" t="s">
        <v>30</v>
      </c>
      <c r="C39" s="3"/>
      <c r="D39" s="3"/>
      <c r="E39" s="3"/>
      <c r="F39" s="3"/>
      <c r="G39" s="3"/>
    </row>
    <row r="40" spans="1:7" x14ac:dyDescent="0.3">
      <c r="A40" s="6">
        <v>42</v>
      </c>
      <c r="B40" s="1" t="s">
        <v>25</v>
      </c>
      <c r="C40" s="3">
        <v>25958.34</v>
      </c>
      <c r="D40" s="3">
        <v>67000</v>
      </c>
      <c r="E40" s="3">
        <v>32000</v>
      </c>
      <c r="F40" s="3">
        <v>47000</v>
      </c>
      <c r="G40" s="3">
        <v>47000</v>
      </c>
    </row>
    <row r="41" spans="1:7" x14ac:dyDescent="0.3">
      <c r="A41" s="6">
        <v>45</v>
      </c>
      <c r="B41" s="1" t="s">
        <v>26</v>
      </c>
      <c r="C41" s="3"/>
      <c r="D41" s="3">
        <v>2000</v>
      </c>
      <c r="E41" s="3">
        <v>7000</v>
      </c>
      <c r="F41" s="3">
        <v>10000</v>
      </c>
      <c r="G41" s="3">
        <v>10000</v>
      </c>
    </row>
    <row r="42" spans="1:7" x14ac:dyDescent="0.3">
      <c r="A42" s="18" t="s">
        <v>1</v>
      </c>
      <c r="B42" s="19" t="s">
        <v>2</v>
      </c>
      <c r="C42" s="3">
        <f>C43+C48</f>
        <v>297</v>
      </c>
      <c r="D42" s="3">
        <f t="shared" ref="D42:G42" si="16">D43+D48</f>
        <v>70000</v>
      </c>
      <c r="E42" s="3">
        <f t="shared" si="16"/>
        <v>40000</v>
      </c>
      <c r="F42" s="3">
        <f t="shared" si="16"/>
        <v>40000</v>
      </c>
      <c r="G42" s="3">
        <f t="shared" si="16"/>
        <v>50000</v>
      </c>
    </row>
    <row r="43" spans="1:7" x14ac:dyDescent="0.3">
      <c r="A43" s="2">
        <v>3</v>
      </c>
      <c r="B43" s="1" t="s">
        <v>37</v>
      </c>
      <c r="C43" s="3">
        <f>SUM(C44:C47)</f>
        <v>297</v>
      </c>
      <c r="D43" s="3">
        <f t="shared" ref="D43:G43" si="17">SUM(D44:D47)</f>
        <v>43800</v>
      </c>
      <c r="E43" s="3">
        <f t="shared" si="17"/>
        <v>40000</v>
      </c>
      <c r="F43" s="3">
        <f t="shared" si="17"/>
        <v>40000</v>
      </c>
      <c r="G43" s="3">
        <f t="shared" si="17"/>
        <v>50000</v>
      </c>
    </row>
    <row r="44" spans="1:7" x14ac:dyDescent="0.3">
      <c r="A44" s="6" t="s">
        <v>5</v>
      </c>
      <c r="B44" s="1" t="s">
        <v>22</v>
      </c>
      <c r="C44" s="3"/>
      <c r="D44" s="3">
        <v>33300</v>
      </c>
      <c r="E44" s="3">
        <v>29500</v>
      </c>
      <c r="F44" s="3">
        <v>29500</v>
      </c>
      <c r="G44" s="3">
        <v>33300</v>
      </c>
    </row>
    <row r="45" spans="1:7" x14ac:dyDescent="0.3">
      <c r="A45" s="6" t="s">
        <v>11</v>
      </c>
      <c r="B45" s="1" t="s">
        <v>21</v>
      </c>
      <c r="C45" s="3">
        <v>297</v>
      </c>
      <c r="D45" s="3">
        <v>10500</v>
      </c>
      <c r="E45" s="3">
        <v>10500</v>
      </c>
      <c r="F45" s="3">
        <v>10500</v>
      </c>
      <c r="G45" s="3">
        <v>16700</v>
      </c>
    </row>
    <row r="46" spans="1:7" x14ac:dyDescent="0.3">
      <c r="A46" s="6" t="s">
        <v>12</v>
      </c>
      <c r="B46" s="1" t="s">
        <v>23</v>
      </c>
      <c r="C46" s="3"/>
      <c r="D46" s="3"/>
      <c r="E46" s="3"/>
      <c r="F46" s="3"/>
      <c r="G46" s="3"/>
    </row>
    <row r="47" spans="1:7" x14ac:dyDescent="0.3">
      <c r="A47" s="6" t="s">
        <v>13</v>
      </c>
      <c r="B47" s="1" t="s">
        <v>24</v>
      </c>
      <c r="C47" s="3"/>
      <c r="D47" s="3"/>
      <c r="E47" s="3"/>
      <c r="F47" s="3"/>
      <c r="G47" s="3"/>
    </row>
    <row r="48" spans="1:7" x14ac:dyDescent="0.3">
      <c r="A48" s="2">
        <v>4</v>
      </c>
      <c r="B48" s="1" t="s">
        <v>39</v>
      </c>
      <c r="C48" s="3">
        <f>SUM(C49)</f>
        <v>0</v>
      </c>
      <c r="D48" s="3">
        <f t="shared" ref="D48:G48" si="18">SUM(D49)</f>
        <v>26200</v>
      </c>
      <c r="E48" s="3">
        <f t="shared" si="18"/>
        <v>0</v>
      </c>
      <c r="F48" s="3">
        <f t="shared" si="18"/>
        <v>0</v>
      </c>
      <c r="G48" s="3">
        <f t="shared" si="18"/>
        <v>0</v>
      </c>
    </row>
    <row r="49" spans="1:7" x14ac:dyDescent="0.3">
      <c r="A49" s="6" t="s">
        <v>15</v>
      </c>
      <c r="B49" s="1" t="s">
        <v>25</v>
      </c>
      <c r="C49" s="3"/>
      <c r="D49" s="3">
        <v>26200</v>
      </c>
      <c r="E49" s="3"/>
      <c r="F49" s="3"/>
      <c r="G49" s="3"/>
    </row>
    <row r="50" spans="1:7" x14ac:dyDescent="0.3">
      <c r="A50" s="18">
        <v>50</v>
      </c>
      <c r="B50" s="19" t="s">
        <v>46</v>
      </c>
      <c r="C50" s="3">
        <f>C51+C59</f>
        <v>140806.59</v>
      </c>
      <c r="D50" s="3">
        <f>D51+D59</f>
        <v>41898</v>
      </c>
      <c r="E50" s="3">
        <f t="shared" ref="E50:G50" si="19">E51+E59</f>
        <v>88919</v>
      </c>
      <c r="F50" s="3">
        <f t="shared" si="19"/>
        <v>82382</v>
      </c>
      <c r="G50" s="3">
        <f t="shared" si="19"/>
        <v>67461</v>
      </c>
    </row>
    <row r="51" spans="1:7" x14ac:dyDescent="0.3">
      <c r="A51" s="2">
        <v>3</v>
      </c>
      <c r="B51" s="1" t="s">
        <v>37</v>
      </c>
      <c r="C51" s="15">
        <f>SUM(C52:C58)</f>
        <v>76471.5</v>
      </c>
      <c r="D51" s="15">
        <f t="shared" ref="D51:E51" si="20">SUM(D52:D58)</f>
        <v>33935</v>
      </c>
      <c r="E51" s="3">
        <f t="shared" si="20"/>
        <v>86420</v>
      </c>
      <c r="F51" s="3">
        <f>SUM(F52:F58)</f>
        <v>82382</v>
      </c>
      <c r="G51" s="3">
        <f>SUM(G52:G58)</f>
        <v>67461</v>
      </c>
    </row>
    <row r="52" spans="1:7" x14ac:dyDescent="0.3">
      <c r="A52" s="6" t="s">
        <v>5</v>
      </c>
      <c r="B52" s="14" t="s">
        <v>22</v>
      </c>
      <c r="C52" s="3">
        <f>25728.09+24573.23</f>
        <v>50301.32</v>
      </c>
      <c r="D52" s="16"/>
      <c r="E52" s="17">
        <v>58000</v>
      </c>
      <c r="F52" s="3">
        <v>58000</v>
      </c>
      <c r="G52" s="3">
        <v>58000</v>
      </c>
    </row>
    <row r="53" spans="1:7" x14ac:dyDescent="0.3">
      <c r="A53" s="6" t="s">
        <v>11</v>
      </c>
      <c r="B53" s="14" t="s">
        <v>21</v>
      </c>
      <c r="C53" s="3">
        <f>10013.81+16123.45</f>
        <v>26137.260000000002</v>
      </c>
      <c r="D53" s="3">
        <v>33935</v>
      </c>
      <c r="E53" s="17">
        <v>28420</v>
      </c>
      <c r="F53" s="3">
        <v>24382</v>
      </c>
      <c r="G53" s="3">
        <v>9461</v>
      </c>
    </row>
    <row r="54" spans="1:7" x14ac:dyDescent="0.3">
      <c r="A54" s="6" t="s">
        <v>12</v>
      </c>
      <c r="B54" s="1" t="s">
        <v>23</v>
      </c>
      <c r="C54" s="3">
        <f>0.61+32.31</f>
        <v>32.92</v>
      </c>
      <c r="D54" s="9"/>
      <c r="E54" s="3"/>
      <c r="F54" s="3"/>
      <c r="G54" s="3"/>
    </row>
    <row r="55" spans="1:7" x14ac:dyDescent="0.3">
      <c r="A55" s="6" t="s">
        <v>19</v>
      </c>
      <c r="B55" s="1" t="s">
        <v>29</v>
      </c>
      <c r="C55" s="3"/>
      <c r="D55" s="3"/>
      <c r="E55" s="3"/>
      <c r="F55" s="3"/>
      <c r="G55" s="3"/>
    </row>
    <row r="56" spans="1:7" x14ac:dyDescent="0.3">
      <c r="A56" s="6" t="s">
        <v>18</v>
      </c>
      <c r="B56" s="1" t="s">
        <v>27</v>
      </c>
      <c r="C56" s="3"/>
      <c r="D56" s="3"/>
      <c r="E56" s="3"/>
      <c r="F56" s="3"/>
      <c r="G56" s="3"/>
    </row>
    <row r="57" spans="1:7" x14ac:dyDescent="0.3">
      <c r="A57" s="6" t="s">
        <v>13</v>
      </c>
      <c r="B57" s="1" t="s">
        <v>24</v>
      </c>
      <c r="C57" s="3"/>
      <c r="D57" s="3"/>
      <c r="E57" s="3"/>
      <c r="F57" s="3"/>
      <c r="G57" s="3"/>
    </row>
    <row r="58" spans="1:7" x14ac:dyDescent="0.3">
      <c r="A58" s="6" t="s">
        <v>16</v>
      </c>
      <c r="B58" s="1" t="s">
        <v>28</v>
      </c>
      <c r="C58" s="3"/>
      <c r="D58" s="3"/>
      <c r="E58" s="3"/>
      <c r="F58" s="3"/>
      <c r="G58" s="3"/>
    </row>
    <row r="59" spans="1:7" x14ac:dyDescent="0.3">
      <c r="A59" s="2">
        <v>4</v>
      </c>
      <c r="B59" s="1" t="s">
        <v>39</v>
      </c>
      <c r="C59" s="3">
        <f>SUM(C60:C62)</f>
        <v>64335.09</v>
      </c>
      <c r="D59" s="3">
        <f t="shared" ref="D59:G59" si="21">SUM(D60:D62)</f>
        <v>7963</v>
      </c>
      <c r="E59" s="3">
        <f t="shared" si="21"/>
        <v>2499</v>
      </c>
      <c r="F59" s="3">
        <f t="shared" si="21"/>
        <v>0</v>
      </c>
      <c r="G59" s="3">
        <f t="shared" si="21"/>
        <v>0</v>
      </c>
    </row>
    <row r="60" spans="1:7" x14ac:dyDescent="0.3">
      <c r="A60" s="6" t="s">
        <v>14</v>
      </c>
      <c r="B60" s="1" t="s">
        <v>30</v>
      </c>
      <c r="C60" s="3"/>
      <c r="D60" s="3"/>
      <c r="E60" s="3"/>
      <c r="F60" s="3"/>
      <c r="G60" s="3"/>
    </row>
    <row r="61" spans="1:7" x14ac:dyDescent="0.3">
      <c r="A61" s="6" t="s">
        <v>15</v>
      </c>
      <c r="B61" s="1" t="s">
        <v>25</v>
      </c>
      <c r="C61" s="3">
        <f>6522.59+57812.5</f>
        <v>64335.09</v>
      </c>
      <c r="D61" s="3">
        <v>7963</v>
      </c>
      <c r="E61" s="3">
        <v>2499</v>
      </c>
      <c r="F61" s="3"/>
      <c r="G61" s="3"/>
    </row>
    <row r="62" spans="1:7" x14ac:dyDescent="0.3">
      <c r="A62" s="6" t="s">
        <v>17</v>
      </c>
      <c r="B62" s="1" t="s">
        <v>26</v>
      </c>
      <c r="C62" s="3"/>
      <c r="D62" s="3"/>
      <c r="E62" s="3"/>
      <c r="F62" s="3"/>
      <c r="G62" s="3"/>
    </row>
    <row r="63" spans="1:7" x14ac:dyDescent="0.3">
      <c r="A63" s="18" t="s">
        <v>3</v>
      </c>
      <c r="B63" s="19" t="s">
        <v>50</v>
      </c>
      <c r="C63" s="3">
        <f t="shared" ref="C63:D63" si="22">C64</f>
        <v>0</v>
      </c>
      <c r="D63" s="3">
        <f t="shared" si="22"/>
        <v>0</v>
      </c>
      <c r="E63" s="3">
        <f>E64</f>
        <v>54000</v>
      </c>
      <c r="F63" s="3">
        <f t="shared" ref="F63:G63" si="23">F64</f>
        <v>5400</v>
      </c>
      <c r="G63" s="3">
        <f t="shared" si="23"/>
        <v>0</v>
      </c>
    </row>
    <row r="64" spans="1:7" x14ac:dyDescent="0.3">
      <c r="A64" s="2">
        <v>3</v>
      </c>
      <c r="B64" s="1" t="s">
        <v>37</v>
      </c>
      <c r="C64" s="3">
        <f>SUM(C65:C66)</f>
        <v>0</v>
      </c>
      <c r="D64" s="3">
        <f>SUM(D65:D66)</f>
        <v>0</v>
      </c>
      <c r="E64" s="3">
        <f>SUM(E65:E66)</f>
        <v>54000</v>
      </c>
      <c r="F64" s="3">
        <f>SUM(F65:F66)</f>
        <v>5400</v>
      </c>
      <c r="G64" s="3">
        <f>SUM(G65:G66)</f>
        <v>0</v>
      </c>
    </row>
    <row r="65" spans="1:7" x14ac:dyDescent="0.3">
      <c r="A65" s="6" t="s">
        <v>5</v>
      </c>
      <c r="B65" s="1" t="s">
        <v>22</v>
      </c>
      <c r="C65" s="3"/>
      <c r="D65" s="3"/>
      <c r="E65" s="3"/>
      <c r="F65" s="3"/>
      <c r="G65" s="3"/>
    </row>
    <row r="66" spans="1:7" x14ac:dyDescent="0.3">
      <c r="A66" s="6" t="s">
        <v>11</v>
      </c>
      <c r="B66" s="1" t="s">
        <v>21</v>
      </c>
      <c r="C66" s="3"/>
      <c r="D66" s="3"/>
      <c r="E66" s="3">
        <v>54000</v>
      </c>
      <c r="F66" s="3">
        <v>5400</v>
      </c>
      <c r="G66" s="3"/>
    </row>
    <row r="67" spans="1:7" ht="20.399999999999999" x14ac:dyDescent="0.3">
      <c r="A67" s="18">
        <v>563</v>
      </c>
      <c r="B67" s="20" t="s">
        <v>47</v>
      </c>
      <c r="C67" s="3">
        <f>C68</f>
        <v>0</v>
      </c>
      <c r="D67" s="3">
        <f t="shared" ref="D67:G67" si="24">D68</f>
        <v>0</v>
      </c>
      <c r="E67" s="3">
        <f t="shared" si="24"/>
        <v>22360</v>
      </c>
      <c r="F67" s="3">
        <f t="shared" si="24"/>
        <v>22360</v>
      </c>
      <c r="G67" s="3">
        <f t="shared" si="24"/>
        <v>0</v>
      </c>
    </row>
    <row r="68" spans="1:7" x14ac:dyDescent="0.3">
      <c r="A68" s="2">
        <v>3</v>
      </c>
      <c r="B68" s="1" t="s">
        <v>37</v>
      </c>
      <c r="C68" s="3">
        <f>SUM(C69:C71)</f>
        <v>0</v>
      </c>
      <c r="D68" s="3">
        <f t="shared" ref="D68:G68" si="25">SUM(D69:D71)</f>
        <v>0</v>
      </c>
      <c r="E68" s="3">
        <f t="shared" si="25"/>
        <v>22360</v>
      </c>
      <c r="F68" s="3">
        <f t="shared" si="25"/>
        <v>22360</v>
      </c>
      <c r="G68" s="3">
        <f t="shared" si="25"/>
        <v>0</v>
      </c>
    </row>
    <row r="69" spans="1:7" x14ac:dyDescent="0.3">
      <c r="A69" s="6" t="s">
        <v>5</v>
      </c>
      <c r="B69" s="1" t="s">
        <v>22</v>
      </c>
      <c r="C69" s="3"/>
      <c r="D69" s="3"/>
      <c r="E69" s="3"/>
      <c r="F69" s="3"/>
      <c r="G69" s="3"/>
    </row>
    <row r="70" spans="1:7" x14ac:dyDescent="0.3">
      <c r="A70" s="6" t="s">
        <v>11</v>
      </c>
      <c r="B70" s="1" t="s">
        <v>21</v>
      </c>
      <c r="C70" s="3"/>
      <c r="D70" s="3"/>
      <c r="E70" s="3">
        <v>22360</v>
      </c>
      <c r="F70" s="3">
        <v>22360</v>
      </c>
      <c r="G70" s="3"/>
    </row>
    <row r="71" spans="1:7" x14ac:dyDescent="0.3">
      <c r="A71" s="6" t="s">
        <v>12</v>
      </c>
      <c r="B71" s="1" t="s">
        <v>23</v>
      </c>
      <c r="C71" s="3"/>
      <c r="D71" s="3"/>
      <c r="E71" s="3"/>
      <c r="F71" s="3"/>
      <c r="G71" s="3"/>
    </row>
    <row r="72" spans="1:7" x14ac:dyDescent="0.3">
      <c r="A72" s="18">
        <v>57</v>
      </c>
      <c r="B72" s="19" t="s">
        <v>45</v>
      </c>
      <c r="C72" s="3">
        <f>C73+C78</f>
        <v>53742.54</v>
      </c>
      <c r="D72" s="3">
        <f t="shared" ref="D72:G72" si="26">D73+D78</f>
        <v>0</v>
      </c>
      <c r="E72" s="3">
        <f t="shared" si="26"/>
        <v>0</v>
      </c>
      <c r="F72" s="3">
        <f t="shared" si="26"/>
        <v>0</v>
      </c>
      <c r="G72" s="3">
        <f t="shared" si="26"/>
        <v>0</v>
      </c>
    </row>
    <row r="73" spans="1:7" x14ac:dyDescent="0.3">
      <c r="A73" s="2">
        <v>3</v>
      </c>
      <c r="B73" s="1" t="s">
        <v>37</v>
      </c>
      <c r="C73" s="3">
        <f>SUM(C74:C77)</f>
        <v>53742.54</v>
      </c>
      <c r="D73" s="3">
        <f t="shared" ref="D73:G73" si="27">SUM(D74:D77)</f>
        <v>0</v>
      </c>
      <c r="E73" s="3">
        <f t="shared" si="27"/>
        <v>0</v>
      </c>
      <c r="F73" s="3">
        <f t="shared" si="27"/>
        <v>0</v>
      </c>
      <c r="G73" s="3">
        <f t="shared" si="27"/>
        <v>0</v>
      </c>
    </row>
    <row r="74" spans="1:7" x14ac:dyDescent="0.3">
      <c r="A74" s="6" t="s">
        <v>5</v>
      </c>
      <c r="B74" s="1" t="s">
        <v>22</v>
      </c>
      <c r="C74" s="3">
        <v>6675</v>
      </c>
      <c r="D74" s="3"/>
      <c r="E74" s="3"/>
      <c r="F74" s="3"/>
      <c r="G74" s="3"/>
    </row>
    <row r="75" spans="1:7" x14ac:dyDescent="0.3">
      <c r="A75" s="6" t="s">
        <v>11</v>
      </c>
      <c r="B75" s="1" t="s">
        <v>21</v>
      </c>
      <c r="C75" s="3">
        <v>18825.54</v>
      </c>
      <c r="D75" s="3"/>
      <c r="E75" s="3"/>
      <c r="F75" s="3"/>
      <c r="G75" s="3"/>
    </row>
    <row r="76" spans="1:7" x14ac:dyDescent="0.3">
      <c r="A76" s="6" t="s">
        <v>12</v>
      </c>
      <c r="B76" s="1" t="s">
        <v>23</v>
      </c>
      <c r="C76" s="3"/>
      <c r="D76" s="3"/>
      <c r="E76" s="3"/>
      <c r="F76" s="3"/>
      <c r="G76" s="3"/>
    </row>
    <row r="77" spans="1:7" x14ac:dyDescent="0.3">
      <c r="A77" s="6">
        <v>35</v>
      </c>
      <c r="B77" s="1" t="s">
        <v>29</v>
      </c>
      <c r="C77" s="3">
        <v>28242</v>
      </c>
      <c r="D77" s="3"/>
      <c r="E77" s="3"/>
      <c r="F77" s="3"/>
      <c r="G77" s="3"/>
    </row>
    <row r="78" spans="1:7" x14ac:dyDescent="0.3">
      <c r="A78" s="2">
        <v>4</v>
      </c>
      <c r="B78" s="1" t="s">
        <v>39</v>
      </c>
      <c r="C78" s="3">
        <f>SUM(C79:C81)</f>
        <v>0</v>
      </c>
      <c r="D78" s="3">
        <f t="shared" ref="D78:G78" si="28">SUM(D79:D81)</f>
        <v>0</v>
      </c>
      <c r="E78" s="3">
        <f t="shared" si="28"/>
        <v>0</v>
      </c>
      <c r="F78" s="3">
        <f t="shared" si="28"/>
        <v>0</v>
      </c>
      <c r="G78" s="3">
        <f t="shared" si="28"/>
        <v>0</v>
      </c>
    </row>
    <row r="79" spans="1:7" x14ac:dyDescent="0.3">
      <c r="A79" s="6" t="s">
        <v>14</v>
      </c>
      <c r="B79" s="1" t="s">
        <v>30</v>
      </c>
      <c r="C79" s="3"/>
      <c r="D79" s="3"/>
      <c r="E79" s="3"/>
      <c r="F79" s="3"/>
      <c r="G79" s="3"/>
    </row>
    <row r="80" spans="1:7" x14ac:dyDescent="0.3">
      <c r="A80" s="6" t="s">
        <v>15</v>
      </c>
      <c r="B80" s="1" t="s">
        <v>25</v>
      </c>
      <c r="C80" s="3"/>
      <c r="D80" s="3"/>
      <c r="E80" s="3"/>
      <c r="F80" s="3"/>
      <c r="G80" s="3"/>
    </row>
    <row r="81" spans="1:7" x14ac:dyDescent="0.3">
      <c r="A81" s="6" t="s">
        <v>17</v>
      </c>
      <c r="B81" s="1" t="s">
        <v>26</v>
      </c>
      <c r="C81" s="3"/>
      <c r="D81" s="3"/>
      <c r="E81" s="3"/>
      <c r="F81" s="3"/>
      <c r="G81" s="3"/>
    </row>
    <row r="82" spans="1:7" x14ac:dyDescent="0.3">
      <c r="A82" s="18" t="s">
        <v>34</v>
      </c>
      <c r="B82" s="19" t="s">
        <v>4</v>
      </c>
      <c r="C82" s="3">
        <f>C83+C87</f>
        <v>0</v>
      </c>
      <c r="D82" s="3">
        <f t="shared" ref="D82:G82" si="29">D83+D87</f>
        <v>0</v>
      </c>
      <c r="E82" s="3">
        <f t="shared" si="29"/>
        <v>0</v>
      </c>
      <c r="F82" s="3">
        <f t="shared" si="29"/>
        <v>0</v>
      </c>
      <c r="G82" s="3">
        <f t="shared" si="29"/>
        <v>0</v>
      </c>
    </row>
    <row r="83" spans="1:7" x14ac:dyDescent="0.3">
      <c r="A83" s="2">
        <v>3</v>
      </c>
      <c r="B83" s="1" t="s">
        <v>37</v>
      </c>
      <c r="C83" s="3">
        <f>SUM(C84:C86)</f>
        <v>0</v>
      </c>
      <c r="D83" s="3">
        <f t="shared" ref="D83:G83" si="30">SUM(D84:D86)</f>
        <v>0</v>
      </c>
      <c r="E83" s="3">
        <f t="shared" si="30"/>
        <v>0</v>
      </c>
      <c r="F83" s="3">
        <f t="shared" si="30"/>
        <v>0</v>
      </c>
      <c r="G83" s="3">
        <f t="shared" si="30"/>
        <v>0</v>
      </c>
    </row>
    <row r="84" spans="1:7" x14ac:dyDescent="0.3">
      <c r="A84" s="6" t="s">
        <v>5</v>
      </c>
      <c r="B84" s="1" t="s">
        <v>22</v>
      </c>
      <c r="C84" s="3"/>
      <c r="D84" s="3"/>
      <c r="E84" s="3"/>
      <c r="F84" s="3"/>
      <c r="G84" s="3"/>
    </row>
    <row r="85" spans="1:7" x14ac:dyDescent="0.3">
      <c r="A85" s="6" t="s">
        <v>11</v>
      </c>
      <c r="B85" s="1" t="s">
        <v>21</v>
      </c>
      <c r="C85" s="3"/>
      <c r="D85" s="3"/>
      <c r="E85" s="3"/>
      <c r="F85" s="3"/>
      <c r="G85" s="3"/>
    </row>
    <row r="86" spans="1:7" x14ac:dyDescent="0.3">
      <c r="A86" s="6" t="s">
        <v>12</v>
      </c>
      <c r="B86" s="1" t="s">
        <v>23</v>
      </c>
      <c r="C86" s="3"/>
      <c r="D86" s="3"/>
      <c r="E86" s="3"/>
      <c r="F86" s="3"/>
      <c r="G86" s="3"/>
    </row>
    <row r="87" spans="1:7" x14ac:dyDescent="0.3">
      <c r="A87" s="2">
        <v>4</v>
      </c>
      <c r="B87" s="1" t="s">
        <v>39</v>
      </c>
      <c r="C87" s="3">
        <f>SUM(C88:C90)</f>
        <v>0</v>
      </c>
      <c r="D87" s="3">
        <f t="shared" ref="D87:G87" si="31">SUM(D88:D90)</f>
        <v>0</v>
      </c>
      <c r="E87" s="3">
        <f t="shared" si="31"/>
        <v>0</v>
      </c>
      <c r="F87" s="3">
        <f t="shared" si="31"/>
        <v>0</v>
      </c>
      <c r="G87" s="3">
        <f t="shared" si="31"/>
        <v>0</v>
      </c>
    </row>
    <row r="88" spans="1:7" x14ac:dyDescent="0.3">
      <c r="A88" s="6" t="s">
        <v>14</v>
      </c>
      <c r="B88" s="1" t="s">
        <v>30</v>
      </c>
      <c r="C88" s="3"/>
      <c r="D88" s="3"/>
      <c r="E88" s="3"/>
      <c r="F88" s="3"/>
      <c r="G88" s="3"/>
    </row>
    <row r="89" spans="1:7" x14ac:dyDescent="0.3">
      <c r="A89" s="6" t="s">
        <v>15</v>
      </c>
      <c r="B89" s="1" t="s">
        <v>25</v>
      </c>
      <c r="C89" s="3"/>
      <c r="D89" s="3"/>
      <c r="E89" s="3"/>
      <c r="F89" s="3"/>
      <c r="G89" s="3"/>
    </row>
    <row r="90" spans="1:7" x14ac:dyDescent="0.3">
      <c r="A90" s="6" t="s">
        <v>17</v>
      </c>
      <c r="B90" s="1" t="s">
        <v>26</v>
      </c>
      <c r="C90" s="3"/>
      <c r="D90" s="3"/>
      <c r="E90" s="3"/>
      <c r="F90" s="3"/>
      <c r="G90" s="3"/>
    </row>
    <row r="91" spans="1:7" ht="20.399999999999999" x14ac:dyDescent="0.3">
      <c r="A91" s="22" t="s">
        <v>56</v>
      </c>
      <c r="B91" s="25" t="s">
        <v>57</v>
      </c>
      <c r="C91" s="3">
        <f>C92</f>
        <v>0</v>
      </c>
      <c r="D91" s="3">
        <f>D92</f>
        <v>54347</v>
      </c>
      <c r="E91" s="3">
        <f>E92</f>
        <v>10426</v>
      </c>
      <c r="F91" s="3">
        <f>F92</f>
        <v>0</v>
      </c>
      <c r="G91" s="3">
        <f>G92</f>
        <v>0</v>
      </c>
    </row>
    <row r="92" spans="1:7" ht="20.399999999999999" x14ac:dyDescent="0.3">
      <c r="A92" s="18">
        <v>563</v>
      </c>
      <c r="B92" s="20" t="s">
        <v>47</v>
      </c>
      <c r="C92" s="3">
        <f>C93</f>
        <v>0</v>
      </c>
      <c r="D92" s="3">
        <f t="shared" ref="D92:G92" si="32">D93</f>
        <v>54347</v>
      </c>
      <c r="E92" s="3">
        <f t="shared" si="32"/>
        <v>10426</v>
      </c>
      <c r="F92" s="3">
        <f t="shared" si="32"/>
        <v>0</v>
      </c>
      <c r="G92" s="3">
        <f t="shared" si="32"/>
        <v>0</v>
      </c>
    </row>
    <row r="93" spans="1:7" x14ac:dyDescent="0.3">
      <c r="A93" s="2">
        <v>3</v>
      </c>
      <c r="B93" s="1" t="s">
        <v>37</v>
      </c>
      <c r="C93" s="15">
        <f>SUM(C94:C97)</f>
        <v>0</v>
      </c>
      <c r="D93" s="3">
        <f>SUM(D94:D97)</f>
        <v>54347</v>
      </c>
      <c r="E93" s="3">
        <f>SUM(E94:E97)</f>
        <v>10426</v>
      </c>
      <c r="F93" s="3">
        <f>SUM(F94:F97)</f>
        <v>0</v>
      </c>
      <c r="G93" s="3">
        <f>SUM(G94:G97)</f>
        <v>0</v>
      </c>
    </row>
    <row r="94" spans="1:7" x14ac:dyDescent="0.3">
      <c r="A94" s="6" t="s">
        <v>5</v>
      </c>
      <c r="B94" s="14" t="s">
        <v>22</v>
      </c>
      <c r="C94" s="16"/>
      <c r="D94" s="3">
        <v>38819</v>
      </c>
      <c r="E94" s="3">
        <v>7447</v>
      </c>
      <c r="F94" s="3"/>
      <c r="G94" s="3"/>
    </row>
    <row r="95" spans="1:7" x14ac:dyDescent="0.3">
      <c r="A95" s="6" t="s">
        <v>11</v>
      </c>
      <c r="B95" s="14" t="s">
        <v>21</v>
      </c>
      <c r="C95" s="16"/>
      <c r="D95" s="3">
        <v>12528</v>
      </c>
      <c r="E95" s="3">
        <v>2979</v>
      </c>
      <c r="F95" s="3"/>
      <c r="G95" s="3"/>
    </row>
    <row r="96" spans="1:7" x14ac:dyDescent="0.3">
      <c r="A96" s="2">
        <v>4</v>
      </c>
      <c r="B96" s="1" t="s">
        <v>39</v>
      </c>
      <c r="C96" s="9"/>
      <c r="D96" s="3"/>
      <c r="E96" s="3"/>
      <c r="F96" s="3"/>
      <c r="G96" s="3"/>
    </row>
    <row r="97" spans="1:7" x14ac:dyDescent="0.3">
      <c r="A97" s="6">
        <v>42</v>
      </c>
      <c r="B97" s="1" t="s">
        <v>25</v>
      </c>
      <c r="C97" s="3"/>
      <c r="D97" s="3">
        <v>3000</v>
      </c>
      <c r="E97" s="3"/>
      <c r="F97" s="3"/>
      <c r="G97" s="3"/>
    </row>
    <row r="98" spans="1:7" x14ac:dyDescent="0.3">
      <c r="A98" s="22" t="s">
        <v>8</v>
      </c>
      <c r="B98" s="23" t="s">
        <v>9</v>
      </c>
      <c r="C98" s="3">
        <f>C99</f>
        <v>17760.21</v>
      </c>
      <c r="D98" s="3">
        <f t="shared" ref="D98:G98" si="33">D99</f>
        <v>0</v>
      </c>
      <c r="E98" s="3">
        <f t="shared" si="33"/>
        <v>0</v>
      </c>
      <c r="F98" s="3">
        <f t="shared" si="33"/>
        <v>0</v>
      </c>
      <c r="G98" s="3">
        <f t="shared" si="33"/>
        <v>0</v>
      </c>
    </row>
    <row r="99" spans="1:7" x14ac:dyDescent="0.3">
      <c r="A99" s="18" t="s">
        <v>31</v>
      </c>
      <c r="B99" s="19" t="s">
        <v>52</v>
      </c>
      <c r="C99" s="3">
        <f>C100</f>
        <v>17760.21</v>
      </c>
      <c r="D99" s="3">
        <f t="shared" ref="D99:G99" si="34">D100</f>
        <v>0</v>
      </c>
      <c r="E99" s="3">
        <f t="shared" si="34"/>
        <v>0</v>
      </c>
      <c r="F99" s="3">
        <f t="shared" si="34"/>
        <v>0</v>
      </c>
      <c r="G99" s="3">
        <f t="shared" si="34"/>
        <v>0</v>
      </c>
    </row>
    <row r="100" spans="1:7" x14ac:dyDescent="0.3">
      <c r="A100" s="2">
        <v>3</v>
      </c>
      <c r="B100" s="1" t="s">
        <v>37</v>
      </c>
      <c r="C100" s="3">
        <f>SUM(C101:C105)</f>
        <v>17760.21</v>
      </c>
      <c r="D100" s="3">
        <f t="shared" ref="D100:G100" si="35">SUM(D101:D105)</f>
        <v>0</v>
      </c>
      <c r="E100" s="3">
        <f t="shared" si="35"/>
        <v>0</v>
      </c>
      <c r="F100" s="3">
        <f t="shared" si="35"/>
        <v>0</v>
      </c>
      <c r="G100" s="3">
        <f t="shared" si="35"/>
        <v>0</v>
      </c>
    </row>
    <row r="101" spans="1:7" x14ac:dyDescent="0.3">
      <c r="A101" s="6" t="s">
        <v>5</v>
      </c>
      <c r="B101" s="1" t="s">
        <v>22</v>
      </c>
      <c r="C101" s="3"/>
      <c r="D101" s="3"/>
      <c r="E101" s="3"/>
      <c r="F101" s="3"/>
      <c r="G101" s="3"/>
    </row>
    <row r="102" spans="1:7" x14ac:dyDescent="0.3">
      <c r="A102" s="6" t="s">
        <v>11</v>
      </c>
      <c r="B102" s="1" t="s">
        <v>21</v>
      </c>
      <c r="C102" s="3"/>
      <c r="D102" s="3"/>
      <c r="E102" s="3"/>
      <c r="F102" s="3"/>
      <c r="G102" s="3"/>
    </row>
    <row r="103" spans="1:7" x14ac:dyDescent="0.3">
      <c r="A103" s="6" t="s">
        <v>19</v>
      </c>
      <c r="B103" s="1" t="s">
        <v>29</v>
      </c>
      <c r="C103" s="3"/>
      <c r="D103" s="3"/>
      <c r="E103" s="3"/>
      <c r="F103" s="3"/>
      <c r="G103" s="3"/>
    </row>
    <row r="104" spans="1:7" x14ac:dyDescent="0.3">
      <c r="A104" s="6" t="s">
        <v>18</v>
      </c>
      <c r="B104" s="1" t="s">
        <v>27</v>
      </c>
      <c r="C104" s="3">
        <v>17760.21</v>
      </c>
      <c r="D104" s="3"/>
      <c r="E104" s="3"/>
      <c r="F104" s="3"/>
      <c r="G104" s="3"/>
    </row>
    <row r="105" spans="1:7" x14ac:dyDescent="0.3">
      <c r="A105" s="6" t="s">
        <v>16</v>
      </c>
      <c r="B105" s="1" t="s">
        <v>28</v>
      </c>
      <c r="C105" s="15"/>
      <c r="D105" s="15"/>
      <c r="E105" s="15"/>
      <c r="F105" s="15"/>
      <c r="G105" s="15"/>
    </row>
    <row r="106" spans="1:7" ht="20.399999999999999" x14ac:dyDescent="0.3">
      <c r="A106" s="22" t="s">
        <v>48</v>
      </c>
      <c r="B106" s="25" t="s">
        <v>49</v>
      </c>
      <c r="C106" s="3">
        <f>C107</f>
        <v>0</v>
      </c>
      <c r="D106" s="3">
        <f t="shared" ref="D106:G107" si="36">D107</f>
        <v>0</v>
      </c>
      <c r="E106" s="3">
        <f t="shared" si="36"/>
        <v>6612</v>
      </c>
      <c r="F106" s="3">
        <f t="shared" si="36"/>
        <v>0</v>
      </c>
      <c r="G106" s="3">
        <f t="shared" si="36"/>
        <v>0</v>
      </c>
    </row>
    <row r="107" spans="1:7" x14ac:dyDescent="0.3">
      <c r="A107" s="18">
        <v>581</v>
      </c>
      <c r="B107" s="21" t="s">
        <v>7</v>
      </c>
      <c r="C107" s="3">
        <f>C108</f>
        <v>0</v>
      </c>
      <c r="D107" s="3">
        <f t="shared" si="36"/>
        <v>0</v>
      </c>
      <c r="E107" s="3">
        <f t="shared" si="36"/>
        <v>6612</v>
      </c>
      <c r="F107" s="3">
        <f t="shared" si="36"/>
        <v>0</v>
      </c>
      <c r="G107" s="3">
        <f t="shared" si="36"/>
        <v>0</v>
      </c>
    </row>
    <row r="108" spans="1:7" x14ac:dyDescent="0.3">
      <c r="A108" s="2">
        <v>3</v>
      </c>
      <c r="B108" s="14" t="s">
        <v>37</v>
      </c>
      <c r="C108" s="3">
        <f>SUM(C109:C113)</f>
        <v>0</v>
      </c>
      <c r="D108" s="3">
        <f t="shared" ref="D108:G108" si="37">SUM(D109:D113)</f>
        <v>0</v>
      </c>
      <c r="E108" s="3">
        <f>SUM(E109:E113)</f>
        <v>6612</v>
      </c>
      <c r="F108" s="3">
        <f t="shared" si="37"/>
        <v>0</v>
      </c>
      <c r="G108" s="3">
        <f t="shared" si="37"/>
        <v>0</v>
      </c>
    </row>
    <row r="109" spans="1:7" x14ac:dyDescent="0.3">
      <c r="A109" s="6" t="s">
        <v>5</v>
      </c>
      <c r="B109" s="14" t="s">
        <v>22</v>
      </c>
      <c r="C109" s="15"/>
      <c r="D109" s="3"/>
      <c r="E109" s="3"/>
      <c r="F109" s="3"/>
      <c r="G109" s="3"/>
    </row>
    <row r="110" spans="1:7" x14ac:dyDescent="0.3">
      <c r="A110" s="6" t="s">
        <v>11</v>
      </c>
      <c r="B110" s="14" t="s">
        <v>21</v>
      </c>
      <c r="C110" s="16"/>
      <c r="D110" s="17"/>
      <c r="E110" s="3">
        <v>1200</v>
      </c>
      <c r="F110" s="3"/>
      <c r="G110" s="3"/>
    </row>
    <row r="111" spans="1:7" x14ac:dyDescent="0.3">
      <c r="A111" s="6" t="s">
        <v>19</v>
      </c>
      <c r="B111" s="14" t="s">
        <v>29</v>
      </c>
      <c r="C111" s="16"/>
      <c r="D111" s="17"/>
      <c r="E111" s="3"/>
      <c r="F111" s="3"/>
      <c r="G111" s="3"/>
    </row>
    <row r="112" spans="1:7" x14ac:dyDescent="0.3">
      <c r="A112" s="6" t="s">
        <v>18</v>
      </c>
      <c r="B112" s="14" t="s">
        <v>27</v>
      </c>
      <c r="C112" s="16"/>
      <c r="D112" s="17"/>
      <c r="E112" s="3"/>
      <c r="F112" s="3"/>
      <c r="G112" s="3"/>
    </row>
    <row r="113" spans="1:7" x14ac:dyDescent="0.3">
      <c r="A113" s="6">
        <v>37</v>
      </c>
      <c r="B113" s="14" t="s">
        <v>24</v>
      </c>
      <c r="C113" s="16"/>
      <c r="D113" s="17"/>
      <c r="E113" s="3">
        <v>5412</v>
      </c>
      <c r="F113" s="3"/>
      <c r="G113" s="3"/>
    </row>
  </sheetData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GFV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mzagorac</dc:creator>
  <cp:lastModifiedBy>Maja Krivak</cp:lastModifiedBy>
  <cp:lastPrinted>2023-09-25T18:48:39Z</cp:lastPrinted>
  <dcterms:created xsi:type="dcterms:W3CDTF">2022-10-31T10:11:38Z</dcterms:created>
  <dcterms:modified xsi:type="dcterms:W3CDTF">2025-12-19T19:48:56Z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POSEBNI DIO FINANCIJSKOG PLANA 01.12.2022..xlsx</vt:lpwstr>
  </property>
</Properties>
</file>